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marsis\Desktop\"/>
    </mc:Choice>
  </mc:AlternateContent>
  <xr:revisionPtr revIDLastSave="0" documentId="8_{4220882B-2CC4-434D-892A-F1A1D735DD0E}" xr6:coauthVersionLast="47" xr6:coauthVersionMax="47" xr10:uidLastSave="{00000000-0000-0000-0000-000000000000}"/>
  <bookViews>
    <workbookView xWindow="-110" yWindow="-110" windowWidth="19420" windowHeight="10420" xr2:uid="{00000000-000D-0000-FFFF-FFFF00000000}"/>
  </bookViews>
  <sheets>
    <sheet name="Input Data" sheetId="1" r:id="rId1"/>
    <sheet name="1) Total potential savings" sheetId="2" r:id="rId2"/>
    <sheet name="2) Target levels and savings" sheetId="3" r:id="rId3"/>
    <sheet name="3) Implementation costs" sheetId="4" r:id="rId4"/>
    <sheet name="4) Cost of CARDS project" sheetId="5" r:id="rId5"/>
    <sheet name="5) Salary calculations" sheetId="6" r:id="rId6"/>
    <sheet name="6) Fractional benefit" sheetId="7" r:id="rId7"/>
    <sheet name="frac benefit graph data" sheetId="8" state="hidden"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2" roundtripDataChecksum="jtu+fYc/lL3iWmIv+BJ8/eC4jI6ndgKLxmtMdaMGdN0="/>
    </ext>
  </extLst>
</workbook>
</file>

<file path=xl/calcChain.xml><?xml version="1.0" encoding="utf-8"?>
<calcChain xmlns="http://schemas.openxmlformats.org/spreadsheetml/2006/main">
  <c r="B23" i="8" l="1"/>
  <c r="B22" i="8"/>
  <c r="B21" i="8"/>
  <c r="B20" i="8"/>
  <c r="B19" i="8"/>
  <c r="B18" i="8"/>
  <c r="B17" i="8"/>
  <c r="B16" i="8"/>
  <c r="B15" i="8"/>
  <c r="B14" i="8"/>
  <c r="B13" i="8"/>
  <c r="B12" i="8"/>
  <c r="B11" i="8"/>
  <c r="B10" i="8"/>
  <c r="B9" i="8"/>
  <c r="B8" i="8"/>
  <c r="B7" i="8"/>
  <c r="B6" i="8"/>
  <c r="B5" i="8"/>
  <c r="B4" i="8"/>
  <c r="G4" i="7"/>
  <c r="F4" i="7"/>
  <c r="E4" i="7"/>
  <c r="D4" i="7"/>
  <c r="D9" i="6"/>
  <c r="E9" i="6" s="1"/>
  <c r="F9" i="6" s="1"/>
  <c r="G9" i="6" s="1"/>
  <c r="C9" i="6"/>
  <c r="C5" i="6"/>
  <c r="B5" i="6"/>
  <c r="E4" i="6"/>
  <c r="D4" i="6"/>
  <c r="F4" i="6" s="1"/>
  <c r="G4" i="6" s="1"/>
  <c r="C4" i="6"/>
  <c r="B4" i="6"/>
  <c r="G8" i="5"/>
  <c r="E6" i="5"/>
  <c r="D6" i="5"/>
  <c r="F6" i="5" s="1"/>
  <c r="B6" i="5"/>
  <c r="F5" i="5"/>
  <c r="G5" i="5" s="1"/>
  <c r="E5" i="5"/>
  <c r="D5" i="5"/>
  <c r="B5" i="5"/>
  <c r="E4" i="5"/>
  <c r="D4" i="5"/>
  <c r="F4" i="5" s="1"/>
  <c r="B4" i="5"/>
  <c r="D3" i="5"/>
  <c r="E3" i="5" s="1"/>
  <c r="B3" i="5"/>
  <c r="F7" i="4"/>
  <c r="E7" i="4"/>
  <c r="D7" i="4"/>
  <c r="C7" i="4"/>
  <c r="F4" i="4"/>
  <c r="E4" i="4"/>
  <c r="D4" i="4"/>
  <c r="C4" i="4"/>
  <c r="D29" i="3"/>
  <c r="C29" i="3"/>
  <c r="E29" i="3" s="1"/>
  <c r="E30" i="3" s="1"/>
  <c r="E28" i="3"/>
  <c r="D24" i="3"/>
  <c r="C24" i="3"/>
  <c r="E24" i="3" s="1"/>
  <c r="D23" i="3"/>
  <c r="C23" i="3"/>
  <c r="E23" i="3" s="1"/>
  <c r="E25" i="3" s="1"/>
  <c r="J4" i="3"/>
  <c r="I4" i="3"/>
  <c r="H4" i="3"/>
  <c r="G4" i="3"/>
  <c r="F4" i="3"/>
  <c r="E4" i="3"/>
  <c r="D4" i="3"/>
  <c r="E10" i="2"/>
  <c r="D10" i="2"/>
  <c r="C10" i="2"/>
  <c r="E7" i="2"/>
  <c r="D7" i="2"/>
  <c r="C7" i="2"/>
  <c r="F7" i="2" s="1"/>
  <c r="E4" i="2"/>
  <c r="D4" i="2"/>
  <c r="C4" i="2"/>
  <c r="F4" i="2" s="1"/>
  <c r="C19" i="1"/>
  <c r="C8" i="1"/>
  <c r="G6" i="5" l="1"/>
  <c r="G7" i="2"/>
  <c r="I7" i="2" s="1"/>
  <c r="G10" i="2"/>
  <c r="G4" i="2"/>
  <c r="I4" i="2" s="1"/>
  <c r="F3" i="5"/>
  <c r="G3" i="5"/>
  <c r="G4" i="5"/>
  <c r="F5" i="6"/>
  <c r="G5" i="6" s="1"/>
  <c r="E32" i="3"/>
  <c r="G4" i="4"/>
  <c r="H4" i="4" s="1"/>
  <c r="I4" i="4" s="1"/>
  <c r="J4" i="4" s="1"/>
  <c r="G7" i="4"/>
  <c r="H7" i="4" s="1"/>
  <c r="I7" i="4" s="1"/>
  <c r="J7" i="4" s="1"/>
  <c r="D5" i="6"/>
  <c r="E5" i="6"/>
  <c r="F10" i="2"/>
  <c r="F13" i="2" s="1"/>
  <c r="I10" i="2"/>
  <c r="C6" i="3" l="1"/>
  <c r="I6" i="3"/>
  <c r="G6" i="3"/>
  <c r="F6" i="3"/>
  <c r="J6" i="3"/>
  <c r="E6" i="3"/>
  <c r="H6" i="3"/>
  <c r="D6" i="3"/>
  <c r="G8" i="2"/>
  <c r="I8" i="2" s="1"/>
  <c r="I9" i="2" s="1"/>
  <c r="G5" i="2"/>
  <c r="I5" i="2" s="1"/>
  <c r="I6" i="2" s="1"/>
  <c r="I13" i="2" s="1"/>
  <c r="G11" i="2"/>
  <c r="I11" i="2" s="1"/>
  <c r="J14" i="3"/>
  <c r="I14" i="3"/>
  <c r="C14" i="3"/>
  <c r="H14" i="3"/>
  <c r="G14" i="3"/>
  <c r="F14" i="3"/>
  <c r="E14" i="3"/>
  <c r="D14" i="3"/>
  <c r="I12" i="2"/>
  <c r="G10" i="5"/>
  <c r="G10" i="3"/>
  <c r="J10" i="3"/>
  <c r="I10" i="3"/>
  <c r="E10" i="3"/>
  <c r="H10" i="3"/>
  <c r="C10" i="3"/>
  <c r="F10" i="3"/>
  <c r="D10" i="3"/>
  <c r="J7" i="3" l="1"/>
  <c r="C7" i="3"/>
  <c r="I7" i="3"/>
  <c r="H7" i="3"/>
  <c r="G7" i="3"/>
  <c r="F7" i="3"/>
  <c r="E7" i="3"/>
  <c r="D7" i="3"/>
  <c r="C15" i="3"/>
  <c r="E15" i="3"/>
  <c r="J15" i="3"/>
  <c r="G15" i="3"/>
  <c r="I15" i="3"/>
  <c r="H15" i="3"/>
  <c r="F15" i="3"/>
  <c r="D15" i="3"/>
  <c r="E16" i="3" l="1"/>
  <c r="E11" i="3"/>
  <c r="F16" i="3"/>
  <c r="F11" i="3"/>
  <c r="H16" i="3"/>
  <c r="H11" i="3"/>
  <c r="C16" i="3"/>
  <c r="C11" i="3"/>
  <c r="D16" i="3"/>
  <c r="D11" i="3"/>
  <c r="G16" i="3"/>
  <c r="G11" i="3"/>
  <c r="I11" i="3"/>
  <c r="I16" i="3"/>
  <c r="J16" i="3"/>
  <c r="J11" i="3"/>
</calcChain>
</file>

<file path=xl/sharedStrings.xml><?xml version="1.0" encoding="utf-8"?>
<sst xmlns="http://schemas.openxmlformats.org/spreadsheetml/2006/main" count="177" uniqueCount="143">
  <si>
    <t>Scale of research activity in Czechia</t>
  </si>
  <si>
    <t>Publication authors per year</t>
  </si>
  <si>
    <t>*1</t>
  </si>
  <si>
    <t>Grants per year</t>
  </si>
  <si>
    <t>*2</t>
  </si>
  <si>
    <t>UK Spend on R&amp;D (OECD)</t>
  </si>
  <si>
    <t>*3</t>
  </si>
  <si>
    <t>Estimated number of projects in the UK / year</t>
  </si>
  <si>
    <t>CZE Spend on R&amp;D (OECD)</t>
  </si>
  <si>
    <t>Number of projects per year (Calculated)</t>
  </si>
  <si>
    <t>Pension/Benefit and Overhead rates</t>
  </si>
  <si>
    <t>Pension and other benefits</t>
  </si>
  <si>
    <t>*4</t>
  </si>
  <si>
    <t>Institutional overhead</t>
  </si>
  <si>
    <t>*5</t>
  </si>
  <si>
    <t>Salaries for data re-entry savings</t>
  </si>
  <si>
    <t>Research Administrator</t>
  </si>
  <si>
    <t>*6</t>
  </si>
  <si>
    <t>Researcher</t>
  </si>
  <si>
    <t>*7</t>
  </si>
  <si>
    <t>Number of working days in a year</t>
  </si>
  <si>
    <t>*8</t>
  </si>
  <si>
    <t>Hours in a work day</t>
  </si>
  <si>
    <t>Minutes in a work year (Calculated)</t>
  </si>
  <si>
    <t>Other information needed for data re-entry savings</t>
  </si>
  <si>
    <t>Indicative number of times that publication metadata needs to be rekeyed at an institution</t>
  </si>
  <si>
    <t>*9</t>
  </si>
  <si>
    <t>Indicative number of times that grant metadata needs to be rekeyed at an institution</t>
  </si>
  <si>
    <t>Indicative number of times that metadata about a project needs to be rekeyed at an institution</t>
  </si>
  <si>
    <t>Number of minutes to input publication metadata</t>
  </si>
  <si>
    <t>*10</t>
  </si>
  <si>
    <t>Number of minutes to input grant or project metadata</t>
  </si>
  <si>
    <t>*11</t>
  </si>
  <si>
    <t>Data for Institutional PID implementation costs</t>
  </si>
  <si>
    <t>Salary for PID implementor</t>
  </si>
  <si>
    <t>*12</t>
  </si>
  <si>
    <t>Number of research institutions</t>
  </si>
  <si>
    <t>*13</t>
  </si>
  <si>
    <t>Number of PID integrations with no support</t>
  </si>
  <si>
    <t>*14</t>
  </si>
  <si>
    <t>Number of equivalent PID integrations with central support</t>
  </si>
  <si>
    <t>*15</t>
  </si>
  <si>
    <t>Number of days for 1 PID integration</t>
  </si>
  <si>
    <t>*16</t>
  </si>
  <si>
    <t>Costs spread over number of years</t>
  </si>
  <si>
    <t>PID consortium savings</t>
  </si>
  <si>
    <t>Per institution DataCite membership cost</t>
  </si>
  <si>
    <t>*17</t>
  </si>
  <si>
    <t>Per institution ORCID membership cost</t>
  </si>
  <si>
    <t>*18</t>
  </si>
  <si>
    <t>Czech DataCite consortium members (as of Nov 2024)</t>
  </si>
  <si>
    <t>*19</t>
  </si>
  <si>
    <t>Czech ORCID consortium members (as of 2024)</t>
  </si>
  <si>
    <t>*20</t>
  </si>
  <si>
    <t>DataCite consortium cost (total)</t>
  </si>
  <si>
    <t>ORCID consortium cost (per member)</t>
  </si>
  <si>
    <t>*21</t>
  </si>
  <si>
    <t>EUR to CZK exchange rate</t>
  </si>
  <si>
    <t>*22</t>
  </si>
  <si>
    <t>USD to CZK exchange rate</t>
  </si>
  <si>
    <t>Costs for PID support in the CARDS project</t>
  </si>
  <si>
    <t>Coordinator</t>
  </si>
  <si>
    <t>*23</t>
  </si>
  <si>
    <t>Technical community manager</t>
  </si>
  <si>
    <t>Engagement and outreach manager</t>
  </si>
  <si>
    <t>Legal and other support</t>
  </si>
  <si>
    <t>Overhead for NTK PID support programme through the CARDS project</t>
  </si>
  <si>
    <t>Other costs</t>
  </si>
  <si>
    <t>Total potential sector savings</t>
  </si>
  <si>
    <t>Number</t>
  </si>
  <si>
    <t># rekey events</t>
  </si>
  <si>
    <t># minutes / event</t>
  </si>
  <si>
    <t>Time savings per year
(person days)</t>
  </si>
  <si>
    <t>cost / author / minute</t>
  </si>
  <si>
    <t>Financial savings 
per year</t>
  </si>
  <si>
    <t>Publication metadata</t>
  </si>
  <si>
    <t>- if research administrator</t>
  </si>
  <si>
    <t>- if researcher</t>
  </si>
  <si>
    <t>Average</t>
  </si>
  <si>
    <t>Grant metadata</t>
  </si>
  <si>
    <t>Project metadata</t>
  </si>
  <si>
    <t>Total potential annual savings from auto-feed of key metadata via API links:</t>
  </si>
  <si>
    <t>Net savings based on levels of adoption</t>
  </si>
  <si>
    <t xml:space="preserve">Adoption levels					</t>
  </si>
  <si>
    <t>Effective benefit (considering adoption curve)</t>
  </si>
  <si>
    <t>Total sector time savings in person-days every year</t>
  </si>
  <si>
    <t>Cost savings (benefit) every year</t>
  </si>
  <si>
    <t>Scenario 1: With no central support from NTK PID programme</t>
  </si>
  <si>
    <t>Cost of Implementation / year across all institutions</t>
  </si>
  <si>
    <t>Net savings offset by costs</t>
  </si>
  <si>
    <t>Scenario 2: With central support from NTK PID programme</t>
  </si>
  <si>
    <t>Cost of NTK PID Programme</t>
  </si>
  <si>
    <t>NB: With the benefit support from the NTK PID support programme funded by the CARDS project, higher levels of adoption will likely be achieved more quickly, resulting in greater savings over time.</t>
  </si>
  <si>
    <t>Net savings due to consortia membership</t>
  </si>
  <si>
    <t>National consortium</t>
  </si>
  <si>
    <t>Number of institutions</t>
  </si>
  <si>
    <t>Cost per institution</t>
  </si>
  <si>
    <t>Cost for all institutions</t>
  </si>
  <si>
    <t>Costs of individual memberships</t>
  </si>
  <si>
    <t>DataCite</t>
  </si>
  <si>
    <t>ORCID</t>
  </si>
  <si>
    <t>Total costs</t>
  </si>
  <si>
    <t>Costs of consortium membership</t>
  </si>
  <si>
    <t>N/A</t>
  </si>
  <si>
    <t>Savings per year created by both consortia</t>
  </si>
  <si>
    <t>NB: Savings created by the consortia are compared to the costs of individual membership of both ORCID and DataCite. As the adoption of PIDs increases, the number of members of both consortia will increase resulting in larger savings.</t>
  </si>
  <si>
    <t>Implementation costs</t>
  </si>
  <si>
    <t>Person Days</t>
  </si>
  <si>
    <t xml:space="preserve">Equivalent number of Integrations </t>
  </si>
  <si>
    <t>Number of institutions supported</t>
  </si>
  <si>
    <t>Number of years for cost allocation</t>
  </si>
  <si>
    <t>Salary / Day</t>
  </si>
  <si>
    <t>Cost for implementations</t>
  </si>
  <si>
    <t>Sector-wide cost</t>
  </si>
  <si>
    <t>Sector-wide cost 
per year</t>
  </si>
  <si>
    <t>Individual implementation of priority PIDs - unsupported</t>
  </si>
  <si>
    <t>Full cost, 1 FTE equivalent
(Payscale: Senior technical officer)</t>
  </si>
  <si>
    <t>Individual implementation - centrally supported</t>
  </si>
  <si>
    <t>Full cost, 1 FTE equivalent 
(Payscale Senior: technical officer)</t>
  </si>
  <si>
    <t>Staff costs</t>
  </si>
  <si>
    <t>FTE</t>
  </si>
  <si>
    <t>Salary</t>
  </si>
  <si>
    <t>Pension / benefits</t>
  </si>
  <si>
    <t>Overhead</t>
  </si>
  <si>
    <t>Total cost</t>
  </si>
  <si>
    <t>Total</t>
  </si>
  <si>
    <t>Metadata Re-entry Costs</t>
  </si>
  <si>
    <t>Job Role</t>
  </si>
  <si>
    <t>Cost / minute</t>
  </si>
  <si>
    <t>Institutional Implementation Costs</t>
  </si>
  <si>
    <t>Cost / day</t>
  </si>
  <si>
    <t>PID Implementor</t>
  </si>
  <si>
    <t>Savings levels based on levels of adoptions</t>
  </si>
  <si>
    <t>Parameters</t>
  </si>
  <si>
    <t xml:space="preserve">Institutional adoption levels					</t>
  </si>
  <si>
    <t>B_0</t>
  </si>
  <si>
    <t>B_Max</t>
  </si>
  <si>
    <t>k</t>
  </si>
  <si>
    <t>a</t>
  </si>
  <si>
    <t>A_m</t>
  </si>
  <si>
    <t>Logistic function</t>
  </si>
  <si>
    <t>Adoption</t>
  </si>
  <si>
    <t>Benefit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</si>
</sst>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quot;$&quot;#,##0"/>
    <numFmt numFmtId="165" formatCode="0.0%"/>
    <numFmt numFmtId="166" formatCode="_(#,##0[$ Kč]_);[Red]_(\(#,##0[$ Kč]\);_(&quot;-&quot;??_);_(@_)"/>
    <numFmt numFmtId="167" formatCode="[$€]#,##0"/>
    <numFmt numFmtId="168" formatCode="&quot;€&quot;#,##0"/>
    <numFmt numFmtId="169" formatCode="_(#,##0.00[$ Kč]_);[Red]_(\(#,##0.00[$ Kč]\);_(&quot;-&quot;??_);_(@_)"/>
    <numFmt numFmtId="170" formatCode="&quot;£&quot;#,##0_);[Red]\(&quot;£&quot;#,##0\)"/>
    <numFmt numFmtId="171" formatCode="#,##0\ [$Kč-405];[Red]\-#,##0\ [$Kč-405]"/>
    <numFmt numFmtId="172" formatCode="#,##0.00\ [$Kč-405]"/>
    <numFmt numFmtId="173" formatCode="#,##0.00[$ Kč]"/>
  </numFmts>
  <fonts count="17" x14ac:knownFonts="1">
    <font>
      <sz val="12"/>
      <color theme="1"/>
      <name val="Calibri"/>
      <scheme val="minor"/>
    </font>
    <font>
      <sz val="12"/>
      <color theme="1"/>
      <name val="Lato"/>
      <family val="2"/>
      <charset val="238"/>
    </font>
    <font>
      <b/>
      <sz val="12"/>
      <color theme="1"/>
      <name val="Lato"/>
      <family val="2"/>
      <charset val="238"/>
    </font>
    <font>
      <sz val="12"/>
      <name val="Calibri"/>
      <family val="2"/>
      <charset val="238"/>
    </font>
    <font>
      <u/>
      <sz val="12"/>
      <color theme="10"/>
      <name val="Lato"/>
      <family val="2"/>
      <charset val="238"/>
    </font>
    <font>
      <u/>
      <sz val="12"/>
      <color rgb="FF000000"/>
      <name val="Lato"/>
      <family val="2"/>
      <charset val="238"/>
    </font>
    <font>
      <sz val="12"/>
      <color rgb="FF000000"/>
      <name val="Lato"/>
      <family val="2"/>
      <charset val="238"/>
    </font>
    <font>
      <sz val="12"/>
      <color theme="1"/>
      <name val="Calibri"/>
      <family val="2"/>
      <charset val="238"/>
    </font>
    <font>
      <b/>
      <sz val="12"/>
      <color rgb="FFFFFFFF"/>
      <name val="Lato"/>
      <family val="2"/>
      <charset val="238"/>
    </font>
    <font>
      <i/>
      <sz val="12"/>
      <color theme="1"/>
      <name val="Lato"/>
      <family val="2"/>
      <charset val="238"/>
    </font>
    <font>
      <sz val="12"/>
      <color rgb="FFFFFFFF"/>
      <name val="Lato"/>
      <family val="2"/>
      <charset val="238"/>
    </font>
    <font>
      <i/>
      <sz val="15"/>
      <color rgb="FF000000"/>
      <name val="Times New Roman"/>
      <family val="1"/>
      <charset val="238"/>
    </font>
    <font>
      <i/>
      <sz val="11"/>
      <color rgb="FF000000"/>
      <name val="Calibri"/>
      <family val="2"/>
      <charset val="238"/>
    </font>
    <font>
      <b/>
      <i/>
      <sz val="12"/>
      <color rgb="FF000000"/>
      <name val="Times New Roman"/>
      <family val="1"/>
      <charset val="238"/>
    </font>
    <font>
      <b/>
      <i/>
      <sz val="11"/>
      <color rgb="FF000000"/>
      <name val="Calibri"/>
      <family val="2"/>
      <charset val="238"/>
    </font>
    <font>
      <b/>
      <i/>
      <sz val="11"/>
      <color rgb="FF000000"/>
      <name val="Times New Roman"/>
      <family val="1"/>
      <charset val="238"/>
    </font>
    <font>
      <b/>
      <i/>
      <sz val="13"/>
      <color rgb="FF000000"/>
      <name val="Times New Roman"/>
      <family val="1"/>
      <charset val="238"/>
    </font>
  </fonts>
  <fills count="8">
    <fill>
      <patternFill patternType="none"/>
    </fill>
    <fill>
      <patternFill patternType="gray125"/>
    </fill>
    <fill>
      <patternFill patternType="solid">
        <fgColor rgb="FFB4C6E7"/>
        <bgColor rgb="FFB4C6E7"/>
      </patternFill>
    </fill>
    <fill>
      <patternFill patternType="solid">
        <fgColor theme="0"/>
        <bgColor theme="0"/>
      </patternFill>
    </fill>
    <fill>
      <patternFill patternType="solid">
        <fgColor rgb="FF4472C4"/>
        <bgColor rgb="FF4472C4"/>
      </patternFill>
    </fill>
    <fill>
      <patternFill patternType="solid">
        <fgColor rgb="FFFFFFFF"/>
        <bgColor rgb="FFFFFFFF"/>
      </patternFill>
    </fill>
    <fill>
      <patternFill patternType="solid">
        <fgColor rgb="FFD9E2F3"/>
        <bgColor rgb="FFD9E2F3"/>
      </patternFill>
    </fill>
    <fill>
      <patternFill patternType="solid">
        <fgColor theme="4"/>
        <bgColor theme="4"/>
      </patternFill>
    </fill>
  </fills>
  <borders count="37">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medium">
        <color rgb="FF000000"/>
      </top>
      <bottom/>
      <diagonal/>
    </border>
    <border>
      <left/>
      <right/>
      <top style="medium">
        <color rgb="FF000000"/>
      </top>
      <bottom/>
      <diagonal/>
    </border>
    <border>
      <left/>
      <right style="thin">
        <color rgb="FF000000"/>
      </right>
      <top/>
      <bottom/>
      <diagonal/>
    </border>
    <border>
      <left style="thin">
        <color rgb="FF000000"/>
      </left>
      <right/>
      <top/>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style="thin">
        <color rgb="FF000000"/>
      </right>
      <top/>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indexed="64"/>
      </right>
      <top style="thin">
        <color rgb="FF000000"/>
      </top>
      <bottom style="thin">
        <color rgb="FF000000"/>
      </bottom>
      <diagonal/>
    </border>
  </borders>
  <cellStyleXfs count="1">
    <xf numFmtId="0" fontId="0" fillId="0" borderId="0"/>
  </cellStyleXfs>
  <cellXfs count="162">
    <xf numFmtId="0" fontId="0" fillId="0" borderId="0" xfId="0"/>
    <xf numFmtId="0" fontId="1" fillId="0" borderId="0" xfId="0" applyFont="1"/>
    <xf numFmtId="0" fontId="2" fillId="0" borderId="0" xfId="0" applyFont="1"/>
    <xf numFmtId="3" fontId="1" fillId="0" borderId="0" xfId="0" applyNumberFormat="1" applyFont="1"/>
    <xf numFmtId="164" fontId="1" fillId="0" borderId="0" xfId="0" applyNumberFormat="1" applyFont="1"/>
    <xf numFmtId="0" fontId="2" fillId="0" borderId="0" xfId="0" applyFont="1" applyAlignment="1">
      <alignment horizontal="center"/>
    </xf>
    <xf numFmtId="165" fontId="1" fillId="0" borderId="0" xfId="0" applyNumberFormat="1" applyFont="1"/>
    <xf numFmtId="9" fontId="1" fillId="0" borderId="0" xfId="0" applyNumberFormat="1" applyFont="1"/>
    <xf numFmtId="166" fontId="1" fillId="0" borderId="0" xfId="0" applyNumberFormat="1" applyFont="1" applyAlignment="1">
      <alignment horizontal="right"/>
    </xf>
    <xf numFmtId="0" fontId="1" fillId="0" borderId="0" xfId="0" applyFont="1" applyAlignment="1">
      <alignment horizontal="right"/>
    </xf>
    <xf numFmtId="0" fontId="1" fillId="3" borderId="3" xfId="0" applyFont="1" applyFill="1" applyBorder="1" applyAlignment="1">
      <alignment horizontal="left"/>
    </xf>
    <xf numFmtId="0" fontId="1" fillId="3" borderId="3" xfId="0" applyFont="1" applyFill="1" applyBorder="1" applyAlignment="1">
      <alignment horizontal="right"/>
    </xf>
    <xf numFmtId="0" fontId="1" fillId="0" borderId="0" xfId="0" applyFont="1" applyAlignment="1">
      <alignment horizontal="left"/>
    </xf>
    <xf numFmtId="0" fontId="4" fillId="0" borderId="0" xfId="0" applyFont="1"/>
    <xf numFmtId="167" fontId="1" fillId="0" borderId="0" xfId="0" applyNumberFormat="1" applyFont="1" applyAlignment="1">
      <alignment horizontal="right"/>
    </xf>
    <xf numFmtId="164" fontId="1" fillId="0" borderId="0" xfId="0" applyNumberFormat="1" applyFont="1" applyAlignment="1">
      <alignment horizontal="right"/>
    </xf>
    <xf numFmtId="168" fontId="1" fillId="0" borderId="0" xfId="0" applyNumberFormat="1" applyFont="1" applyAlignment="1">
      <alignment horizontal="right"/>
    </xf>
    <xf numFmtId="166" fontId="1" fillId="0" borderId="0" xfId="0" applyNumberFormat="1" applyFont="1"/>
    <xf numFmtId="0" fontId="1" fillId="0" borderId="0" xfId="0" applyFont="1" applyAlignment="1">
      <alignment wrapText="1"/>
    </xf>
    <xf numFmtId="0" fontId="6" fillId="0" borderId="0" xfId="0" applyFont="1" applyAlignment="1">
      <alignment wrapText="1"/>
    </xf>
    <xf numFmtId="0" fontId="6" fillId="0" borderId="0" xfId="0" applyFont="1"/>
    <xf numFmtId="0" fontId="7" fillId="0" borderId="0" xfId="0" applyFont="1"/>
    <xf numFmtId="0" fontId="9" fillId="2" borderId="7" xfId="0" applyFont="1" applyFill="1" applyBorder="1"/>
    <xf numFmtId="0" fontId="9" fillId="2" borderId="8" xfId="0" applyFont="1" applyFill="1" applyBorder="1" applyAlignment="1">
      <alignment horizontal="right" vertical="center"/>
    </xf>
    <xf numFmtId="0" fontId="9" fillId="2" borderId="8" xfId="0" applyFont="1" applyFill="1" applyBorder="1" applyAlignment="1">
      <alignment horizontal="right" vertical="center" wrapText="1"/>
    </xf>
    <xf numFmtId="0" fontId="9" fillId="2" borderId="9" xfId="0" applyFont="1" applyFill="1" applyBorder="1" applyAlignment="1">
      <alignment horizontal="right" vertical="center" wrapText="1"/>
    </xf>
    <xf numFmtId="0" fontId="1" fillId="0" borderId="10" xfId="0" applyFont="1" applyBorder="1" applyAlignment="1">
      <alignment horizontal="left" vertical="center"/>
    </xf>
    <xf numFmtId="3" fontId="1" fillId="0" borderId="11" xfId="0" applyNumberFormat="1" applyFont="1" applyBorder="1" applyAlignment="1">
      <alignment horizontal="right" vertical="center"/>
    </xf>
    <xf numFmtId="0" fontId="1" fillId="0" borderId="11" xfId="0" applyFont="1" applyBorder="1" applyAlignment="1">
      <alignment horizontal="right" vertical="center"/>
    </xf>
    <xf numFmtId="3" fontId="2" fillId="0" borderId="0" xfId="0" applyNumberFormat="1" applyFont="1" applyAlignment="1">
      <alignment horizontal="right" vertical="center"/>
    </xf>
    <xf numFmtId="169" fontId="1" fillId="5" borderId="3" xfId="0" applyNumberFormat="1" applyFont="1" applyFill="1" applyBorder="1"/>
    <xf numFmtId="166" fontId="1" fillId="0" borderId="12" xfId="0" applyNumberFormat="1" applyFont="1" applyBorder="1"/>
    <xf numFmtId="0" fontId="1" fillId="0" borderId="13" xfId="0" applyFont="1" applyBorder="1" applyAlignment="1">
      <alignment horizontal="left" vertical="center"/>
    </xf>
    <xf numFmtId="3" fontId="1" fillId="0" borderId="0" xfId="0" applyNumberFormat="1" applyFont="1" applyAlignment="1">
      <alignment horizontal="right" vertical="center"/>
    </xf>
    <xf numFmtId="0" fontId="1" fillId="0" borderId="0" xfId="0" applyFont="1" applyAlignment="1">
      <alignment horizontal="right" vertical="center"/>
    </xf>
    <xf numFmtId="0" fontId="1" fillId="6" borderId="14" xfId="0" applyFont="1" applyFill="1" applyBorder="1" applyAlignment="1">
      <alignment horizontal="left" vertical="center"/>
    </xf>
    <xf numFmtId="3" fontId="1" fillId="6" borderId="3" xfId="0" applyNumberFormat="1" applyFont="1" applyFill="1" applyBorder="1" applyAlignment="1">
      <alignment horizontal="right" vertical="center"/>
    </xf>
    <xf numFmtId="0" fontId="1" fillId="6" borderId="3" xfId="0" applyFont="1" applyFill="1" applyBorder="1" applyAlignment="1">
      <alignment horizontal="right" vertical="center"/>
    </xf>
    <xf numFmtId="3" fontId="2" fillId="6" borderId="3" xfId="0" applyNumberFormat="1" applyFont="1" applyFill="1" applyBorder="1" applyAlignment="1">
      <alignment horizontal="right" vertical="center"/>
    </xf>
    <xf numFmtId="169" fontId="1" fillId="6" borderId="3" xfId="0" applyNumberFormat="1" applyFont="1" applyFill="1" applyBorder="1"/>
    <xf numFmtId="166" fontId="2" fillId="6" borderId="15" xfId="0" applyNumberFormat="1" applyFont="1" applyFill="1" applyBorder="1"/>
    <xf numFmtId="166" fontId="2" fillId="6" borderId="16" xfId="0" applyNumberFormat="1" applyFont="1" applyFill="1" applyBorder="1"/>
    <xf numFmtId="169" fontId="1" fillId="0" borderId="0" xfId="0" applyNumberFormat="1" applyFont="1"/>
    <xf numFmtId="3" fontId="2" fillId="2" borderId="18" xfId="0" applyNumberFormat="1" applyFont="1" applyFill="1" applyBorder="1"/>
    <xf numFmtId="0" fontId="2" fillId="2" borderId="18" xfId="0" applyFont="1" applyFill="1" applyBorder="1" applyAlignment="1">
      <alignment horizontal="right"/>
    </xf>
    <xf numFmtId="166" fontId="2" fillId="2" borderId="18" xfId="0" applyNumberFormat="1" applyFont="1" applyFill="1" applyBorder="1"/>
    <xf numFmtId="166" fontId="2" fillId="2" borderId="19" xfId="0" applyNumberFormat="1" applyFont="1" applyFill="1" applyBorder="1"/>
    <xf numFmtId="170" fontId="1" fillId="0" borderId="0" xfId="0" applyNumberFormat="1" applyFont="1"/>
    <xf numFmtId="0" fontId="1" fillId="0" borderId="0" xfId="0" applyFont="1" applyAlignment="1">
      <alignment vertical="top" wrapText="1"/>
    </xf>
    <xf numFmtId="0" fontId="2" fillId="6" borderId="14" xfId="0" applyFont="1" applyFill="1" applyBorder="1"/>
    <xf numFmtId="9" fontId="2" fillId="6" borderId="3" xfId="0" applyNumberFormat="1" applyFont="1" applyFill="1" applyBorder="1" applyAlignment="1">
      <alignment horizontal="right"/>
    </xf>
    <xf numFmtId="9" fontId="2" fillId="6" borderId="23" xfId="0" applyNumberFormat="1" applyFont="1" applyFill="1" applyBorder="1" applyAlignment="1">
      <alignment horizontal="right"/>
    </xf>
    <xf numFmtId="0" fontId="1" fillId="0" borderId="13" xfId="0" applyFont="1" applyBorder="1"/>
    <xf numFmtId="165" fontId="1" fillId="0" borderId="0" xfId="0" applyNumberFormat="1" applyFont="1" applyAlignment="1">
      <alignment horizontal="right"/>
    </xf>
    <xf numFmtId="165" fontId="1" fillId="0" borderId="12" xfId="0" applyNumberFormat="1" applyFont="1" applyBorder="1" applyAlignment="1">
      <alignment horizontal="right"/>
    </xf>
    <xf numFmtId="165" fontId="1" fillId="0" borderId="12" xfId="0" applyNumberFormat="1" applyFont="1" applyBorder="1"/>
    <xf numFmtId="0" fontId="1" fillId="6" borderId="14" xfId="0" applyFont="1" applyFill="1" applyBorder="1"/>
    <xf numFmtId="1" fontId="1" fillId="6" borderId="3" xfId="0" applyNumberFormat="1" applyFont="1" applyFill="1" applyBorder="1" applyAlignment="1">
      <alignment horizontal="right"/>
    </xf>
    <xf numFmtId="1" fontId="1" fillId="6" borderId="23" xfId="0" applyNumberFormat="1" applyFont="1" applyFill="1" applyBorder="1" applyAlignment="1">
      <alignment horizontal="right"/>
    </xf>
    <xf numFmtId="166" fontId="1" fillId="6" borderId="3" xfId="0" applyNumberFormat="1" applyFont="1" applyFill="1" applyBorder="1" applyAlignment="1">
      <alignment horizontal="right"/>
    </xf>
    <xf numFmtId="166" fontId="1" fillId="6" borderId="23" xfId="0" applyNumberFormat="1" applyFont="1" applyFill="1" applyBorder="1" applyAlignment="1">
      <alignment horizontal="right"/>
    </xf>
    <xf numFmtId="0" fontId="1" fillId="0" borderId="12" xfId="0" applyFont="1" applyBorder="1"/>
    <xf numFmtId="166" fontId="2" fillId="6" borderId="3" xfId="0" applyNumberFormat="1" applyFont="1" applyFill="1" applyBorder="1"/>
    <xf numFmtId="166" fontId="2" fillId="6" borderId="23" xfId="0" applyNumberFormat="1" applyFont="1" applyFill="1" applyBorder="1"/>
    <xf numFmtId="0" fontId="2" fillId="6" borderId="27" xfId="0" applyFont="1" applyFill="1" applyBorder="1"/>
    <xf numFmtId="166" fontId="2" fillId="6" borderId="28" xfId="0" applyNumberFormat="1" applyFont="1" applyFill="1" applyBorder="1"/>
    <xf numFmtId="166" fontId="2" fillId="6" borderId="29" xfId="0" applyNumberFormat="1" applyFont="1" applyFill="1" applyBorder="1"/>
    <xf numFmtId="0" fontId="1" fillId="6" borderId="3" xfId="0" applyFont="1" applyFill="1" applyBorder="1"/>
    <xf numFmtId="166" fontId="1" fillId="6" borderId="3" xfId="0" applyNumberFormat="1" applyFont="1" applyFill="1" applyBorder="1"/>
    <xf numFmtId="166" fontId="1" fillId="6" borderId="23" xfId="0" applyNumberFormat="1" applyFont="1" applyFill="1" applyBorder="1"/>
    <xf numFmtId="0" fontId="6" fillId="0" borderId="13" xfId="0" applyFont="1" applyBorder="1" applyAlignment="1">
      <alignment horizontal="center"/>
    </xf>
    <xf numFmtId="0" fontId="6" fillId="0" borderId="0" xfId="0" applyFont="1" applyAlignment="1">
      <alignment horizontal="center"/>
    </xf>
    <xf numFmtId="0" fontId="6" fillId="0" borderId="12" xfId="0" applyFont="1" applyBorder="1" applyAlignment="1">
      <alignment horizontal="center"/>
    </xf>
    <xf numFmtId="0" fontId="2" fillId="6" borderId="28" xfId="0" applyFont="1" applyFill="1" applyBorder="1"/>
    <xf numFmtId="0" fontId="6" fillId="2" borderId="30" xfId="0" applyFont="1" applyFill="1" applyBorder="1" applyAlignment="1">
      <alignment horizontal="left" vertical="center"/>
    </xf>
    <xf numFmtId="0" fontId="6" fillId="2" borderId="18"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9" fillId="0" borderId="13" xfId="0" applyFont="1" applyBorder="1" applyAlignment="1">
      <alignment wrapText="1"/>
    </xf>
    <xf numFmtId="0" fontId="1" fillId="0" borderId="13" xfId="0" applyFont="1" applyBorder="1" applyAlignment="1">
      <alignment wrapText="1"/>
    </xf>
    <xf numFmtId="169" fontId="1" fillId="0" borderId="0" xfId="0" applyNumberFormat="1" applyFont="1" applyAlignment="1">
      <alignment horizontal="right"/>
    </xf>
    <xf numFmtId="166" fontId="2" fillId="0" borderId="12" xfId="0" applyNumberFormat="1" applyFont="1" applyBorder="1" applyAlignment="1">
      <alignment horizontal="right"/>
    </xf>
    <xf numFmtId="0" fontId="1" fillId="0" borderId="31" xfId="0" applyFont="1" applyBorder="1" applyAlignment="1">
      <alignment wrapText="1"/>
    </xf>
    <xf numFmtId="169" fontId="1" fillId="0" borderId="32" xfId="0" applyNumberFormat="1" applyFont="1" applyBorder="1" applyAlignment="1">
      <alignment horizontal="right"/>
    </xf>
    <xf numFmtId="166" fontId="1" fillId="0" borderId="32" xfId="0" applyNumberFormat="1" applyFont="1" applyBorder="1" applyAlignment="1">
      <alignment horizontal="right"/>
    </xf>
    <xf numFmtId="166" fontId="2" fillId="0" borderId="33" xfId="0" applyNumberFormat="1" applyFont="1" applyBorder="1" applyAlignment="1">
      <alignment horizontal="right"/>
    </xf>
    <xf numFmtId="0" fontId="6" fillId="2" borderId="30" xfId="0" applyFont="1" applyFill="1" applyBorder="1" applyAlignment="1">
      <alignment horizontal="left"/>
    </xf>
    <xf numFmtId="0" fontId="1" fillId="0" borderId="0" xfId="0" applyFont="1" applyAlignment="1">
      <alignment horizontal="center"/>
    </xf>
    <xf numFmtId="0" fontId="2" fillId="6" borderId="30" xfId="0" applyFont="1" applyFill="1" applyBorder="1"/>
    <xf numFmtId="166" fontId="2" fillId="6" borderId="18" xfId="0" applyNumberFormat="1" applyFont="1" applyFill="1" applyBorder="1"/>
    <xf numFmtId="166" fontId="2" fillId="6" borderId="34" xfId="0" applyNumberFormat="1" applyFont="1" applyFill="1" applyBorder="1"/>
    <xf numFmtId="0" fontId="1" fillId="0" borderId="0" xfId="0" applyFont="1" applyAlignment="1">
      <alignment vertical="center" wrapText="1"/>
    </xf>
    <xf numFmtId="0" fontId="7" fillId="0" borderId="0" xfId="0" applyFont="1" applyAlignment="1">
      <alignment vertical="center" wrapText="1"/>
    </xf>
    <xf numFmtId="0" fontId="1" fillId="6" borderId="3" xfId="0" applyFont="1" applyFill="1" applyBorder="1" applyAlignment="1">
      <alignment horizontal="center" vertical="top" wrapText="1"/>
    </xf>
    <xf numFmtId="0" fontId="1" fillId="6" borderId="3" xfId="0" applyFont="1" applyFill="1" applyBorder="1" applyAlignment="1">
      <alignment horizontal="center" vertical="top"/>
    </xf>
    <xf numFmtId="0" fontId="1" fillId="6" borderId="23" xfId="0" applyFont="1" applyFill="1" applyBorder="1" applyAlignment="1">
      <alignment horizontal="center" vertical="top"/>
    </xf>
    <xf numFmtId="171" fontId="1" fillId="0" borderId="0" xfId="0" applyNumberFormat="1" applyFont="1"/>
    <xf numFmtId="172" fontId="1" fillId="0" borderId="12" xfId="0" applyNumberFormat="1" applyFont="1" applyBorder="1"/>
    <xf numFmtId="0" fontId="1" fillId="5" borderId="27" xfId="0" applyFont="1" applyFill="1" applyBorder="1"/>
    <xf numFmtId="166" fontId="1" fillId="5" borderId="28" xfId="0" applyNumberFormat="1" applyFont="1" applyFill="1" applyBorder="1" applyAlignment="1">
      <alignment horizontal="right"/>
    </xf>
    <xf numFmtId="166" fontId="1" fillId="0" borderId="32" xfId="0" applyNumberFormat="1" applyFont="1" applyBorder="1"/>
    <xf numFmtId="172" fontId="1" fillId="0" borderId="33" xfId="0" applyNumberFormat="1" applyFont="1" applyBorder="1"/>
    <xf numFmtId="0" fontId="1" fillId="5" borderId="3" xfId="0" applyFont="1" applyFill="1" applyBorder="1"/>
    <xf numFmtId="173" fontId="1" fillId="5" borderId="3" xfId="0" applyNumberFormat="1" applyFont="1" applyFill="1" applyBorder="1" applyAlignment="1">
      <alignment horizontal="right"/>
    </xf>
    <xf numFmtId="0" fontId="1" fillId="6" borderId="3" xfId="0" applyFont="1" applyFill="1" applyBorder="1" applyAlignment="1">
      <alignment horizontal="center" wrapText="1"/>
    </xf>
    <xf numFmtId="0" fontId="1" fillId="6" borderId="3" xfId="0" applyFont="1" applyFill="1" applyBorder="1" applyAlignment="1">
      <alignment horizontal="center"/>
    </xf>
    <xf numFmtId="0" fontId="1" fillId="6" borderId="23" xfId="0" applyFont="1" applyFill="1" applyBorder="1" applyAlignment="1">
      <alignment horizontal="center"/>
    </xf>
    <xf numFmtId="0" fontId="1" fillId="0" borderId="31" xfId="0" applyFont="1" applyBorder="1"/>
    <xf numFmtId="166" fontId="1" fillId="0" borderId="33" xfId="0" applyNumberFormat="1" applyFont="1" applyBorder="1" applyAlignment="1">
      <alignment horizontal="right"/>
    </xf>
    <xf numFmtId="0" fontId="2" fillId="0" borderId="13" xfId="0" applyFont="1" applyBorder="1"/>
    <xf numFmtId="9" fontId="2" fillId="0" borderId="0" xfId="0" applyNumberFormat="1" applyFont="1" applyAlignment="1">
      <alignment horizontal="right"/>
    </xf>
    <xf numFmtId="9" fontId="2" fillId="0" borderId="12" xfId="0" applyNumberFormat="1" applyFont="1" applyBorder="1" applyAlignment="1">
      <alignment horizontal="right"/>
    </xf>
    <xf numFmtId="0" fontId="1" fillId="0" borderId="12" xfId="0" applyFont="1" applyBorder="1" applyAlignment="1">
      <alignment horizontal="right"/>
    </xf>
    <xf numFmtId="165" fontId="1" fillId="0" borderId="32" xfId="0" applyNumberFormat="1" applyFont="1" applyBorder="1" applyAlignment="1">
      <alignment horizontal="right"/>
    </xf>
    <xf numFmtId="165" fontId="1" fillId="0" borderId="33" xfId="0" applyNumberFormat="1" applyFont="1" applyBorder="1" applyAlignment="1">
      <alignment horizontal="right"/>
    </xf>
    <xf numFmtId="0" fontId="1" fillId="0" borderId="33" xfId="0" applyFont="1" applyBorder="1" applyAlignment="1">
      <alignment horizontal="right"/>
    </xf>
    <xf numFmtId="0" fontId="11" fillId="0" borderId="0" xfId="0" applyFont="1" applyAlignment="1">
      <alignment horizontal="left"/>
    </xf>
    <xf numFmtId="10" fontId="1" fillId="0" borderId="0" xfId="0" applyNumberFormat="1" applyFont="1"/>
    <xf numFmtId="0" fontId="12" fillId="0" borderId="0" xfId="0" applyFont="1" applyAlignment="1">
      <alignment horizontal="left"/>
    </xf>
    <xf numFmtId="0" fontId="13" fillId="0" borderId="0" xfId="0" applyFont="1" applyAlignment="1">
      <alignment horizontal="left"/>
    </xf>
    <xf numFmtId="0" fontId="14" fillId="0" borderId="0" xfId="0" applyFont="1" applyAlignment="1">
      <alignment horizontal="left"/>
    </xf>
    <xf numFmtId="0" fontId="15" fillId="0" borderId="0" xfId="0" applyFont="1" applyAlignment="1">
      <alignment horizontal="left"/>
    </xf>
    <xf numFmtId="0" fontId="16" fillId="0" borderId="0" xfId="0" applyFont="1" applyAlignment="1">
      <alignment horizontal="left"/>
    </xf>
    <xf numFmtId="0" fontId="1" fillId="0" borderId="13" xfId="0" applyFont="1" applyBorder="1" applyAlignment="1">
      <alignment horizontal="center"/>
    </xf>
    <xf numFmtId="0" fontId="1" fillId="0" borderId="12" xfId="0" applyFont="1" applyBorder="1" applyAlignment="1">
      <alignment horizontal="center"/>
    </xf>
    <xf numFmtId="9" fontId="1" fillId="0" borderId="13" xfId="0" applyNumberFormat="1" applyFont="1" applyBorder="1" applyAlignment="1">
      <alignment horizontal="right"/>
    </xf>
    <xf numFmtId="10" fontId="1" fillId="0" borderId="12" xfId="0" applyNumberFormat="1" applyFont="1" applyBorder="1" applyAlignment="1">
      <alignment horizontal="right"/>
    </xf>
    <xf numFmtId="9" fontId="1" fillId="0" borderId="31" xfId="0" applyNumberFormat="1" applyFont="1" applyBorder="1" applyAlignment="1">
      <alignment horizontal="right"/>
    </xf>
    <xf numFmtId="10" fontId="1" fillId="0" borderId="33" xfId="0" applyNumberFormat="1" applyFont="1" applyBorder="1" applyAlignment="1">
      <alignment horizontal="right"/>
    </xf>
    <xf numFmtId="166" fontId="1" fillId="0" borderId="0" xfId="0" applyNumberFormat="1" applyFont="1" applyAlignment="1">
      <alignment horizontal="center"/>
    </xf>
    <xf numFmtId="0" fontId="6" fillId="2" borderId="18"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19" xfId="0" applyFont="1" applyFill="1" applyBorder="1" applyAlignment="1">
      <alignment horizontal="center" vertical="center"/>
    </xf>
    <xf numFmtId="0" fontId="1" fillId="0" borderId="32" xfId="0" applyFont="1" applyBorder="1" applyAlignment="1">
      <alignment horizontal="center"/>
    </xf>
    <xf numFmtId="0" fontId="6" fillId="2" borderId="36"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23" xfId="0" applyFont="1" applyFill="1" applyBorder="1" applyAlignment="1">
      <alignment horizontal="center" vertical="center" wrapText="1"/>
    </xf>
    <xf numFmtId="0" fontId="1" fillId="2" borderId="14" xfId="0" applyFont="1" applyFill="1" applyBorder="1" applyAlignment="1">
      <alignment horizontal="left" vertical="center"/>
    </xf>
    <xf numFmtId="0" fontId="1" fillId="2" borderId="3" xfId="0" applyFont="1" applyFill="1" applyBorder="1" applyAlignment="1">
      <alignment horizontal="left" vertical="center" wrapText="1"/>
    </xf>
    <xf numFmtId="0" fontId="2" fillId="2" borderId="1" xfId="0" applyFont="1" applyFill="1" applyBorder="1" applyAlignment="1">
      <alignment horizontal="center"/>
    </xf>
    <xf numFmtId="0" fontId="3" fillId="0" borderId="2" xfId="0" applyFont="1" applyBorder="1"/>
    <xf numFmtId="0" fontId="5" fillId="0" borderId="0" xfId="0" applyFont="1" applyAlignment="1">
      <alignment wrapText="1"/>
    </xf>
    <xf numFmtId="0" fontId="0" fillId="0" borderId="0" xfId="0"/>
    <xf numFmtId="0" fontId="1" fillId="0" borderId="0" xfId="0" applyFont="1" applyAlignment="1">
      <alignment horizontal="left" vertical="top" wrapText="1"/>
    </xf>
    <xf numFmtId="0" fontId="8" fillId="4" borderId="4" xfId="0" applyFont="1" applyFill="1" applyBorder="1" applyAlignment="1">
      <alignment horizontal="center" vertical="center"/>
    </xf>
    <xf numFmtId="0" fontId="3" fillId="0" borderId="5" xfId="0" applyFont="1" applyBorder="1"/>
    <xf numFmtId="0" fontId="3" fillId="0" borderId="6" xfId="0" applyFont="1" applyBorder="1"/>
    <xf numFmtId="0" fontId="2" fillId="2" borderId="4" xfId="0" applyFont="1" applyFill="1" applyBorder="1" applyAlignment="1">
      <alignment horizontal="right"/>
    </xf>
    <xf numFmtId="0" fontId="3" fillId="0" borderId="17" xfId="0" applyFont="1" applyBorder="1"/>
    <xf numFmtId="0" fontId="6" fillId="6" borderId="24" xfId="0" applyFont="1" applyFill="1" applyBorder="1" applyAlignment="1">
      <alignment horizontal="center"/>
    </xf>
    <xf numFmtId="0" fontId="3" fillId="0" borderId="25" xfId="0" applyFont="1" applyBorder="1"/>
    <xf numFmtId="0" fontId="3" fillId="0" borderId="26" xfId="0" applyFont="1" applyBorder="1"/>
    <xf numFmtId="0" fontId="1" fillId="0" borderId="0" xfId="0" applyFont="1" applyAlignment="1">
      <alignment wrapText="1"/>
    </xf>
    <xf numFmtId="0" fontId="8" fillId="4" borderId="20" xfId="0" applyFont="1" applyFill="1" applyBorder="1" applyAlignment="1">
      <alignment horizontal="center"/>
    </xf>
    <xf numFmtId="0" fontId="3" fillId="0" borderId="21" xfId="0" applyFont="1" applyBorder="1"/>
    <xf numFmtId="0" fontId="3" fillId="0" borderId="22" xfId="0" applyFont="1" applyBorder="1"/>
    <xf numFmtId="0" fontId="2" fillId="6" borderId="24" xfId="0" applyFont="1" applyFill="1" applyBorder="1" applyAlignment="1">
      <alignment horizontal="center"/>
    </xf>
    <xf numFmtId="0" fontId="10" fillId="7" borderId="20" xfId="0" applyFont="1" applyFill="1" applyBorder="1" applyAlignment="1">
      <alignment horizontal="center" vertical="center"/>
    </xf>
    <xf numFmtId="0" fontId="3" fillId="0" borderId="21" xfId="0" applyFont="1" applyBorder="1" applyAlignment="1">
      <alignment vertical="center"/>
    </xf>
    <xf numFmtId="0" fontId="3" fillId="0" borderId="35" xfId="0" applyFont="1" applyBorder="1" applyAlignment="1">
      <alignment vertical="center"/>
    </xf>
    <xf numFmtId="168" fontId="1" fillId="0" borderId="0" xfId="0" applyNumberFormat="1" applyFont="1" applyAlignment="1">
      <alignment horizontal="center"/>
    </xf>
    <xf numFmtId="0" fontId="1" fillId="2" borderId="20" xfId="0" applyFont="1" applyFill="1" applyBorder="1" applyAlignment="1">
      <alignment horizontal="center"/>
    </xf>
    <xf numFmtId="0" fontId="3" fillId="0" borderId="35" xfId="0" applyFont="1" applyBorder="1"/>
  </cellXfs>
  <cellStyles count="1">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4" Type="http://schemas.openxmlformats.org/officeDocument/2006/relationships/worksheet" Target="worksheets/sheet4.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1"/>
  <c:style val="2"/>
  <c:chart>
    <c:autoTitleDeleted val="1"/>
    <c:plotArea>
      <c:layout/>
      <c:lineChart>
        <c:grouping val="standard"/>
        <c:varyColors val="0"/>
        <c:ser>
          <c:idx val="0"/>
          <c:order val="0"/>
          <c:tx>
            <c:v>Logistic function Benefit</c:v>
          </c:tx>
          <c:spPr>
            <a:ln w="38100" cmpd="sng">
              <a:solidFill>
                <a:srgbClr val="4472C4">
                  <a:alpha val="100000"/>
                </a:srgbClr>
              </a:solidFill>
            </a:ln>
          </c:spPr>
          <c:marker>
            <c:symbol val="none"/>
          </c:marker>
          <c:cat>
            <c:numRef>
              <c:f>'frac benefit graph data'!$A$3:$A$23</c:f>
              <c:numCache>
                <c:formatCode>0%</c:formatCode>
                <c:ptCount val="21"/>
                <c:pt idx="0">
                  <c:v>0</c:v>
                </c:pt>
                <c:pt idx="1">
                  <c:v>0.05</c:v>
                </c:pt>
                <c:pt idx="2">
                  <c:v>0.1</c:v>
                </c:pt>
                <c:pt idx="3">
                  <c:v>0.15</c:v>
                </c:pt>
                <c:pt idx="4">
                  <c:v>0.2</c:v>
                </c:pt>
                <c:pt idx="5">
                  <c:v>0.25</c:v>
                </c:pt>
                <c:pt idx="6">
                  <c:v>0.3</c:v>
                </c:pt>
                <c:pt idx="7">
                  <c:v>0.35</c:v>
                </c:pt>
                <c:pt idx="8">
                  <c:v>0.4</c:v>
                </c:pt>
                <c:pt idx="9">
                  <c:v>0.45</c:v>
                </c:pt>
                <c:pt idx="10">
                  <c:v>0.5</c:v>
                </c:pt>
                <c:pt idx="11">
                  <c:v>0.55000000000000004</c:v>
                </c:pt>
                <c:pt idx="12">
                  <c:v>0.6</c:v>
                </c:pt>
                <c:pt idx="13">
                  <c:v>0.65</c:v>
                </c:pt>
                <c:pt idx="14">
                  <c:v>0.7</c:v>
                </c:pt>
                <c:pt idx="15">
                  <c:v>0.75</c:v>
                </c:pt>
                <c:pt idx="16">
                  <c:v>0.8</c:v>
                </c:pt>
                <c:pt idx="17">
                  <c:v>0.85</c:v>
                </c:pt>
                <c:pt idx="18">
                  <c:v>0.9</c:v>
                </c:pt>
                <c:pt idx="19">
                  <c:v>0.95</c:v>
                </c:pt>
                <c:pt idx="20">
                  <c:v>1</c:v>
                </c:pt>
              </c:numCache>
            </c:numRef>
          </c:cat>
          <c:val>
            <c:numRef>
              <c:f>'frac benefit graph data'!$B$3:$B$23</c:f>
              <c:numCache>
                <c:formatCode>0.00%</c:formatCode>
                <c:ptCount val="21"/>
                <c:pt idx="0">
                  <c:v>0</c:v>
                </c:pt>
                <c:pt idx="1">
                  <c:v>1.098694263059318E-2</c:v>
                </c:pt>
                <c:pt idx="2">
                  <c:v>1.7986209962091559E-2</c:v>
                </c:pt>
                <c:pt idx="3">
                  <c:v>2.9312230751356319E-2</c:v>
                </c:pt>
                <c:pt idx="4">
                  <c:v>4.7425873177566781E-2</c:v>
                </c:pt>
                <c:pt idx="5">
                  <c:v>7.5858180021243546E-2</c:v>
                </c:pt>
                <c:pt idx="6">
                  <c:v>0.11920292202211755</c:v>
                </c:pt>
                <c:pt idx="7">
                  <c:v>0.18242552380635635</c:v>
                </c:pt>
                <c:pt idx="8">
                  <c:v>0.2689414213699951</c:v>
                </c:pt>
                <c:pt idx="9">
                  <c:v>0.37754066879814541</c:v>
                </c:pt>
                <c:pt idx="10">
                  <c:v>0.5</c:v>
                </c:pt>
                <c:pt idx="11">
                  <c:v>0.6224593312018547</c:v>
                </c:pt>
                <c:pt idx="12">
                  <c:v>0.7310585786300049</c:v>
                </c:pt>
                <c:pt idx="13">
                  <c:v>0.81757447619364365</c:v>
                </c:pt>
                <c:pt idx="14">
                  <c:v>0.88079707797788231</c:v>
                </c:pt>
                <c:pt idx="15">
                  <c:v>0.92414181997875655</c:v>
                </c:pt>
                <c:pt idx="16">
                  <c:v>0.95257412682243336</c:v>
                </c:pt>
                <c:pt idx="17">
                  <c:v>0.97068776924864364</c:v>
                </c:pt>
                <c:pt idx="18">
                  <c:v>0.98201379003790845</c:v>
                </c:pt>
                <c:pt idx="19">
                  <c:v>0.98901305736940681</c:v>
                </c:pt>
                <c:pt idx="20">
                  <c:v>0.99330714907571527</c:v>
                </c:pt>
              </c:numCache>
            </c:numRef>
          </c:val>
          <c:smooth val="0"/>
          <c:extLst>
            <c:ext xmlns:c16="http://schemas.microsoft.com/office/drawing/2014/chart" uri="{C3380CC4-5D6E-409C-BE32-E72D297353CC}">
              <c16:uniqueId val="{00000000-18E4-4064-9C44-25DED96CE9D9}"/>
            </c:ext>
          </c:extLst>
        </c:ser>
        <c:dLbls>
          <c:showLegendKey val="0"/>
          <c:showVal val="0"/>
          <c:showCatName val="0"/>
          <c:showSerName val="0"/>
          <c:showPercent val="0"/>
          <c:showBubbleSize val="0"/>
        </c:dLbls>
        <c:smooth val="0"/>
        <c:axId val="1008506853"/>
        <c:axId val="1248981237"/>
      </c:lineChart>
      <c:catAx>
        <c:axId val="1008506853"/>
        <c:scaling>
          <c:orientation val="minMax"/>
        </c:scaling>
        <c:delete val="0"/>
        <c:axPos val="b"/>
        <c:title>
          <c:tx>
            <c:rich>
              <a:bodyPr/>
              <a:lstStyle/>
              <a:p>
                <a:pPr lvl="0">
                  <a:defRPr sz="2000" b="0" i="0">
                    <a:solidFill>
                      <a:srgbClr val="000000"/>
                    </a:solidFill>
                    <a:latin typeface="Arial"/>
                  </a:defRPr>
                </a:pPr>
                <a:r>
                  <a:rPr lang="cs-CZ" sz="2000" b="0" i="0">
                    <a:solidFill>
                      <a:srgbClr val="000000"/>
                    </a:solidFill>
                    <a:latin typeface="Arial"/>
                  </a:rPr>
                  <a:t>Adoption level</a:t>
                </a:r>
              </a:p>
            </c:rich>
          </c:tx>
          <c:overlay val="0"/>
        </c:title>
        <c:numFmt formatCode="0%" sourceLinked="0"/>
        <c:majorTickMark val="none"/>
        <c:minorTickMark val="none"/>
        <c:tickLblPos val="nextTo"/>
        <c:txPr>
          <a:bodyPr/>
          <a:lstStyle/>
          <a:p>
            <a:pPr lvl="0">
              <a:defRPr sz="2000" b="0" i="0">
                <a:solidFill>
                  <a:srgbClr val="000000"/>
                </a:solidFill>
                <a:latin typeface="Arial"/>
              </a:defRPr>
            </a:pPr>
            <a:endParaRPr lang="cs-CZ"/>
          </a:p>
        </c:txPr>
        <c:crossAx val="1248981237"/>
        <c:crosses val="autoZero"/>
        <c:auto val="1"/>
        <c:lblAlgn val="ctr"/>
        <c:lblOffset val="100"/>
        <c:noMultiLvlLbl val="1"/>
      </c:catAx>
      <c:valAx>
        <c:axId val="1248981237"/>
        <c:scaling>
          <c:orientation val="minMax"/>
          <c:max val="1"/>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sz="2000" b="0" i="0">
                    <a:solidFill>
                      <a:srgbClr val="000000"/>
                    </a:solidFill>
                    <a:latin typeface="Arial"/>
                  </a:defRPr>
                </a:pPr>
                <a:r>
                  <a:rPr lang="cs-CZ" sz="2000" b="0" i="0">
                    <a:solidFill>
                      <a:srgbClr val="000000"/>
                    </a:solidFill>
                    <a:latin typeface="Arial"/>
                  </a:rPr>
                  <a:t>Benefit</a:t>
                </a:r>
              </a:p>
            </c:rich>
          </c:tx>
          <c:overlay val="0"/>
        </c:title>
        <c:numFmt formatCode="0%" sourceLinked="0"/>
        <c:majorTickMark val="none"/>
        <c:minorTickMark val="none"/>
        <c:tickLblPos val="nextTo"/>
        <c:spPr>
          <a:ln/>
        </c:spPr>
        <c:txPr>
          <a:bodyPr/>
          <a:lstStyle/>
          <a:p>
            <a:pPr lvl="0">
              <a:defRPr sz="2000" b="0" i="0">
                <a:solidFill>
                  <a:srgbClr val="000000"/>
                </a:solidFill>
                <a:latin typeface="Arial"/>
              </a:defRPr>
            </a:pPr>
            <a:endParaRPr lang="cs-CZ"/>
          </a:p>
        </c:txPr>
        <c:crossAx val="1008506853"/>
        <c:crosses val="autoZero"/>
        <c:crossBetween val="between"/>
        <c:majorUnit val="0.2"/>
      </c:valAx>
    </c:plotArea>
    <c:plotVisOnly val="1"/>
    <c:dispBlanksAs val="zero"/>
    <c:showDLblsOverMax val="1"/>
  </c:chart>
  <c:printSettings>
    <c:headerFooter/>
    <c:pageMargins b="0.78740157499999996" l="0.7" r="0.7" t="0.78740157499999996" header="0.3" footer="0.3"/>
    <c:pageSetup/>
  </c:printSettings>
</c:chartSpace>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419100</xdr:colOff>
      <xdr:row>54</xdr:row>
      <xdr:rowOff>-123825</xdr:rowOff>
    </xdr:from>
    <xdr:ext cx="10258425" cy="7562850"/>
    <xdr:sp macro="" textlink="">
      <xdr:nvSpPr>
        <xdr:cNvPr id="3" name="Shape 3">
          <a:extLst>
            <a:ext uri="{FF2B5EF4-FFF2-40B4-BE49-F238E27FC236}">
              <a16:creationId xmlns:a16="http://schemas.microsoft.com/office/drawing/2014/main" id="{00000000-0008-0000-0000-000003000000}"/>
            </a:ext>
          </a:extLst>
        </xdr:cNvPr>
        <xdr:cNvSpPr txBox="1"/>
      </xdr:nvSpPr>
      <xdr:spPr>
        <a:xfrm>
          <a:off x="226313" y="0"/>
          <a:ext cx="10239375" cy="7560000"/>
        </a:xfrm>
        <a:prstGeom prst="rect">
          <a:avLst/>
        </a:prstGeom>
        <a:solidFill>
          <a:srgbClr val="FFFFFF"/>
        </a:solidFill>
        <a:ln w="9525" cap="flat" cmpd="sng">
          <a:solidFill>
            <a:srgbClr val="FFFFFF"/>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*1 Average over years 2020-2022, data on authorships is primarily taken from RIV (</a:t>
          </a:r>
          <a:r>
            <a:rPr lang="en-US" sz="1100">
              <a:solidFill>
                <a:schemeClr val="dk1"/>
              </a:solidFill>
              <a:highlight>
                <a:srgbClr val="FFFFFF"/>
              </a:highlight>
              <a:latin typeface="Calibri"/>
              <a:ea typeface="Calibri"/>
              <a:cs typeface="Calibri"/>
              <a:sym typeface="Calibri"/>
            </a:rPr>
            <a:t>Rejstřík</a:t>
          </a:r>
          <a:r>
            <a:rPr lang="en-US" sz="1100">
              <a:solidFill>
                <a:schemeClr val="dk1"/>
              </a:solidFill>
              <a:latin typeface="Calibri"/>
              <a:ea typeface="Calibri"/>
              <a:cs typeface="Calibri"/>
              <a:sym typeface="Calibri"/>
            </a:rPr>
            <a:t> Informací o Výsledcích) database, part of Informační systém VaVaI (IS VaVaI). IS VaVaI is a publicly available R+D database</a:t>
          </a:r>
          <a:r>
            <a:rPr lang="en-US" sz="1100">
              <a:solidFill>
                <a:schemeClr val="dk1"/>
              </a:solidFill>
              <a:highlight>
                <a:srgbClr val="FFFFFF"/>
              </a:highlight>
              <a:latin typeface="Calibri"/>
              <a:ea typeface="Calibri"/>
              <a:cs typeface="Calibri"/>
              <a:sym typeface="Calibri"/>
            </a:rPr>
            <a:t> for research, experimental development and innovation from public funds. The data is assembled from research activity reports by institutions and include publications that are funded by Czech funders. For more information see, https://www.isvavai.cz/. The data is augmented by the Digital Science Dimensions database (https://www.dimensions.ai/), which was used to find the number of authorships for publications from Czech institutions that were known to be funded by organisations other than Czech funders.</a:t>
          </a:r>
          <a:endParaRPr sz="1100">
            <a:highlight>
              <a:srgbClr val="FFFFFF"/>
            </a:highlight>
            <a:latin typeface="Calibri"/>
            <a:ea typeface="Calibri"/>
            <a:cs typeface="Calibri"/>
            <a:sym typeface="Calibri"/>
          </a:endParaRPr>
        </a:p>
        <a:p>
          <a:pPr marL="0" lvl="0" indent="0" algn="l" rtl="0">
            <a:spcBef>
              <a:spcPts val="60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*2 Average over years 2020-2022, data on Czech research grants issued by Czech funders is taken from the Centrální Evidence Projektů (CEP) database, part o</a:t>
          </a:r>
          <a:r>
            <a:rPr lang="en-US" sz="1100">
              <a:solidFill>
                <a:schemeClr val="dk1"/>
              </a:solidFill>
              <a:highlight>
                <a:srgbClr val="FFFFFF"/>
              </a:highlight>
              <a:latin typeface="Calibri"/>
              <a:ea typeface="Calibri"/>
              <a:cs typeface="Calibri"/>
              <a:sym typeface="Calibri"/>
            </a:rPr>
            <a:t>f the IS VaVaI </a:t>
          </a:r>
          <a:r>
            <a:rPr lang="en-US" sz="1100">
              <a:solidFill>
                <a:schemeClr val="dk1"/>
              </a:solidFill>
              <a:latin typeface="Calibri"/>
              <a:ea typeface="Calibri"/>
              <a:cs typeface="Calibri"/>
              <a:sym typeface="Calibri"/>
            </a:rPr>
            <a:t>system, supplemented by the Digital Science Dimensions database (https://www.dimensions.ai/) , which includes grants issued by European Union. Dimensions covers the same grants </a:t>
          </a:r>
          <a:r>
            <a:rPr lang="en-US" sz="1100">
              <a:solidFill>
                <a:schemeClr val="dk1"/>
              </a:solidFill>
              <a:highlight>
                <a:srgbClr val="FFFFFF"/>
              </a:highlight>
              <a:latin typeface="Calibri"/>
              <a:ea typeface="Calibri"/>
              <a:cs typeface="Calibri"/>
              <a:sym typeface="Calibri"/>
            </a:rPr>
            <a:t>that are contained in the CORDIS database (https://cordis.europa.eu/projects), as well as many other sources. More information on the Dimensions database can be found here: </a:t>
          </a:r>
          <a:r>
            <a:rPr lang="en-US" sz="1100">
              <a:highlight>
                <a:srgbClr val="FFFFFF"/>
              </a:highlight>
              <a:latin typeface="Calibri"/>
              <a:ea typeface="Calibri"/>
              <a:cs typeface="Calibri"/>
              <a:sym typeface="Calibri"/>
            </a:rPr>
            <a:t>Daniel W. Hook, Simon J. Porter and Christian Herzog</a:t>
          </a:r>
          <a:r>
            <a:rPr lang="en-US" sz="1100">
              <a:solidFill>
                <a:schemeClr val="dk1"/>
              </a:solidFill>
              <a:highlight>
                <a:srgbClr val="FFFFFF"/>
              </a:highlight>
              <a:latin typeface="Calibri"/>
              <a:ea typeface="Calibri"/>
              <a:cs typeface="Calibri"/>
              <a:sym typeface="Calibri"/>
            </a:rPr>
            <a:t>, ‘Dimensions: Building Context for Search and Evaluation’, </a:t>
          </a:r>
          <a:r>
            <a:rPr lang="en-US" sz="1100" i="1">
              <a:highlight>
                <a:srgbClr val="FFFFFF"/>
              </a:highlight>
              <a:latin typeface="Calibri"/>
              <a:ea typeface="Calibri"/>
              <a:cs typeface="Calibri"/>
              <a:sym typeface="Calibri"/>
            </a:rPr>
            <a:t>Frontiers in Research Metrics and Analytics</a:t>
          </a:r>
          <a:r>
            <a:rPr lang="en-US" sz="1100">
              <a:solidFill>
                <a:schemeClr val="dk1"/>
              </a:solidFill>
              <a:highlight>
                <a:srgbClr val="FFFFFF"/>
              </a:highlight>
              <a:latin typeface="Calibri"/>
              <a:ea typeface="Calibri"/>
              <a:cs typeface="Calibri"/>
              <a:sym typeface="Calibri"/>
            </a:rPr>
            <a:t>, vol. 3, p. 23, Aug. 2018, https://doi.org/10.3389/frma.2018.00023</a:t>
          </a:r>
          <a:r>
            <a:rPr lang="en-US" sz="1100">
              <a:highlight>
                <a:srgbClr val="FFFFFF"/>
              </a:highlight>
              <a:latin typeface="Calibri"/>
              <a:ea typeface="Calibri"/>
              <a:cs typeface="Calibri"/>
              <a:sym typeface="Calibri"/>
            </a:rPr>
            <a:t>.</a:t>
          </a:r>
          <a:endParaRPr sz="1100">
            <a:highlight>
              <a:srgbClr val="FFFFFF"/>
            </a:highlight>
            <a:latin typeface="Calibri"/>
            <a:ea typeface="Calibri"/>
            <a:cs typeface="Calibri"/>
            <a:sym typeface="Calibri"/>
          </a:endParaRPr>
        </a:p>
        <a:p>
          <a:pPr marL="0" lvl="0" indent="0" algn="l" rtl="0">
            <a:spcBef>
              <a:spcPts val="60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*3 Based on estimate of number of UK projects (https://doi.org/10.5281/zenodo.4772627) scaled by OECD data: https://data.oecd.org/rd/gross-domestic-spending-on-r-d.htm.</a:t>
          </a:r>
          <a:endParaRPr sz="1400">
            <a:latin typeface="Calibri"/>
            <a:ea typeface="Calibri"/>
            <a:cs typeface="Calibri"/>
            <a:sym typeface="Calibri"/>
          </a:endParaRPr>
        </a:p>
        <a:p>
          <a:pPr marL="0" lvl="0" indent="0" algn="l" rtl="0">
            <a:spcBef>
              <a:spcPts val="600"/>
            </a:spcBef>
            <a:spcAft>
              <a:spcPts val="0"/>
            </a:spcAft>
            <a:buClr>
              <a:schemeClr val="dk1"/>
            </a:buClr>
            <a:buSzPts val="1100"/>
            <a:buFont typeface="Calibri"/>
            <a:buNone/>
          </a:pPr>
          <a:r>
            <a:rPr lang="en-US" sz="1100">
              <a:solidFill>
                <a:schemeClr val="dk1"/>
              </a:solidFill>
              <a:highlight>
                <a:srgbClr val="FFFFFF"/>
              </a:highlight>
              <a:latin typeface="Calibri"/>
              <a:ea typeface="Calibri"/>
              <a:cs typeface="Calibri"/>
              <a:sym typeface="Calibri"/>
            </a:rPr>
            <a:t>*4 Štěpánka Řandová, ‘Pojistné na zdravotní pojištění a sociální zabezpečení’, Odborový svaz zdravotnictví a sociální péče ČR‘. 19 Apr. 2024. Accessed: Nov. 12, 2024. [Online]. Available: https://www.zdravotnickeodbory.cz/aktuality/pojistne-na-zdravotni-pojisteni-a-socialni-zabezpeceni-u-zamestnancu/.</a:t>
          </a:r>
          <a:endParaRPr sz="1400">
            <a:highlight>
              <a:srgbClr val="FFFFFF"/>
            </a:highlight>
            <a:latin typeface="Calibri"/>
            <a:ea typeface="Calibri"/>
            <a:cs typeface="Calibri"/>
            <a:sym typeface="Calibri"/>
          </a:endParaRPr>
        </a:p>
        <a:p>
          <a:pPr marL="0" lvl="0" indent="0" algn="l" rtl="0">
            <a:spcBef>
              <a:spcPts val="60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*5  </a:t>
          </a:r>
          <a:r>
            <a:rPr lang="en-US" sz="1100">
              <a:solidFill>
                <a:schemeClr val="dk1"/>
              </a:solidFill>
              <a:highlight>
                <a:srgbClr val="FFFFFF"/>
              </a:highlight>
              <a:latin typeface="Calibri"/>
              <a:ea typeface="Calibri"/>
              <a:cs typeface="Calibri"/>
              <a:sym typeface="Calibri"/>
            </a:rPr>
            <a:t>Average based on the following programs: TAČR 20% (https://www.tacr.cz/dokums_raw/11_08_15_faq_3.pdf), GAČR 20% (https://gacr.cz/download-attachment/53172), CARDS 15%  (https://www.techlib.cz/default/files/download/id/87565/charta-ips-cards.pdf), HORIZON 25% (https://webgate.ec.europa.eu/funding-tenders-opportunities/pages/viewpage.action?pageId=34471953).</a:t>
          </a:r>
          <a:endParaRPr sz="1400">
            <a:highlight>
              <a:srgbClr val="FFFFFF"/>
            </a:highlight>
            <a:latin typeface="Calibri"/>
            <a:ea typeface="Calibri"/>
            <a:cs typeface="Calibri"/>
            <a:sym typeface="Calibri"/>
          </a:endParaRPr>
        </a:p>
        <a:p>
          <a:pPr marL="0" lvl="0" indent="0" algn="l" rtl="0">
            <a:spcBef>
              <a:spcPts val="60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*6 Professionals in administration and organisational administration (ISCO 3343). Salary based on Average Earnings Information System (ISPV): https://www.ispv.cz/cz/Vysledky-setreni/Aktualni.aspx.</a:t>
          </a:r>
          <a:endParaRPr sz="1400">
            <a:latin typeface="Calibri"/>
            <a:ea typeface="Calibri"/>
            <a:cs typeface="Calibri"/>
            <a:sym typeface="Calibri"/>
          </a:endParaRPr>
        </a:p>
        <a:p>
          <a:pPr marL="0" lvl="0" indent="0" algn="l" rtl="0">
            <a:spcBef>
              <a:spcPts val="60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*7 Teachers at universities and colleges (ISCO 2310). Salary based on Average Earnings Information System (ISPV): https://www.ispv.cz/cz/Vysledky-setreni/Aktualni.aspx</a:t>
          </a:r>
          <a:endParaRPr sz="1400">
            <a:latin typeface="Calibri"/>
            <a:ea typeface="Calibri"/>
            <a:cs typeface="Calibri"/>
            <a:sym typeface="Calibri"/>
          </a:endParaRPr>
        </a:p>
        <a:p>
          <a:pPr marL="0" lvl="0" indent="0" algn="l" rtl="0">
            <a:spcBef>
              <a:spcPts val="60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*8 252 working days in Czechia in 2024 minus 20 days annual leave.</a:t>
          </a:r>
          <a:endParaRPr sz="1400">
            <a:latin typeface="Calibri"/>
            <a:ea typeface="Calibri"/>
            <a:cs typeface="Calibri"/>
            <a:sym typeface="Calibri"/>
          </a:endParaRPr>
        </a:p>
        <a:p>
          <a:pPr marL="0" lvl="0" indent="0" algn="l" rtl="0">
            <a:spcBef>
              <a:spcPts val="60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a:t>
          </a:r>
          <a:r>
            <a:rPr lang="en-US" sz="1100">
              <a:solidFill>
                <a:schemeClr val="dk1"/>
              </a:solidFill>
              <a:highlight>
                <a:srgbClr val="FFFFFF"/>
              </a:highlight>
              <a:latin typeface="Calibri"/>
              <a:ea typeface="Calibri"/>
              <a:cs typeface="Calibri"/>
              <a:sym typeface="Calibri"/>
            </a:rPr>
            <a:t>9 J</a:t>
          </a:r>
          <a:r>
            <a:rPr lang="en-US" sz="1100">
              <a:highlight>
                <a:srgbClr val="FFFFFF"/>
              </a:highlight>
              <a:latin typeface="Calibri"/>
              <a:ea typeface="Calibri"/>
              <a:cs typeface="Calibri"/>
              <a:sym typeface="Calibri"/>
            </a:rPr>
            <a:t>osh Brown, Phill Jones,  Alice Meadows and Fiona Murphy</a:t>
          </a:r>
          <a:r>
            <a:rPr lang="en-US" sz="1100">
              <a:solidFill>
                <a:schemeClr val="dk1"/>
              </a:solidFill>
              <a:highlight>
                <a:srgbClr val="FFFFFF"/>
              </a:highlight>
              <a:latin typeface="Calibri"/>
              <a:ea typeface="Calibri"/>
              <a:cs typeface="Calibri"/>
              <a:sym typeface="Calibri"/>
            </a:rPr>
            <a:t>, ‘Incentives to invest in identifiers: A cost-benefit analysis of persistent identifiers in Australian research systems’. Zenodo, Sep. 30, 2022. </a:t>
          </a:r>
          <a:r>
            <a:rPr lang="en-US" sz="1100">
              <a:highlight>
                <a:srgbClr val="FFFFFF"/>
              </a:highlight>
              <a:latin typeface="Calibri"/>
              <a:ea typeface="Calibri"/>
              <a:cs typeface="Calibri"/>
              <a:sym typeface="Calibri"/>
            </a:rPr>
            <a:t>https://doi.org/10.5281/zenodo.7100578.</a:t>
          </a:r>
          <a:endParaRPr sz="1400">
            <a:highlight>
              <a:srgbClr val="FFFFFF"/>
            </a:highlight>
            <a:latin typeface="Calibri"/>
            <a:ea typeface="Calibri"/>
            <a:cs typeface="Calibri"/>
            <a:sym typeface="Calibri"/>
          </a:endParaRPr>
        </a:p>
        <a:p>
          <a:pPr marL="0" lvl="0" indent="0" algn="l" rtl="0">
            <a:spcBef>
              <a:spcPts val="600"/>
            </a:spcBef>
            <a:spcAft>
              <a:spcPts val="0"/>
            </a:spcAft>
            <a:buClr>
              <a:schemeClr val="dk1"/>
            </a:buClr>
            <a:buSzPts val="1100"/>
            <a:buFont typeface="Calibri"/>
            <a:buNone/>
          </a:pPr>
          <a:r>
            <a:rPr lang="en-US" sz="1100">
              <a:solidFill>
                <a:schemeClr val="dk1"/>
              </a:solidFill>
              <a:highlight>
                <a:srgbClr val="FFFFFF"/>
              </a:highlight>
              <a:latin typeface="Calibri"/>
              <a:ea typeface="Calibri"/>
              <a:cs typeface="Calibri"/>
              <a:sym typeface="Calibri"/>
            </a:rPr>
            <a:t>*10 </a:t>
          </a:r>
          <a:r>
            <a:rPr lang="en-US" sz="1100">
              <a:highlight>
                <a:srgbClr val="FFFFFF"/>
              </a:highlight>
              <a:latin typeface="Calibri"/>
              <a:ea typeface="Calibri"/>
              <a:cs typeface="Calibri"/>
              <a:sym typeface="Calibri"/>
            </a:rPr>
            <a:t>Mona Hide Klausen</a:t>
          </a:r>
          <a:r>
            <a:rPr lang="en-US" sz="1100">
              <a:solidFill>
                <a:schemeClr val="dk1"/>
              </a:solidFill>
              <a:highlight>
                <a:srgbClr val="FFFFFF"/>
              </a:highlight>
              <a:latin typeface="Calibri"/>
              <a:ea typeface="Calibri"/>
              <a:cs typeface="Calibri"/>
              <a:sym typeface="Calibri"/>
            </a:rPr>
            <a:t>, ‘Even Minor Integrations Can Deliver Great Value – A Case Study’, </a:t>
          </a:r>
          <a:r>
            <a:rPr lang="en-US" sz="1100" i="1">
              <a:solidFill>
                <a:schemeClr val="dk1"/>
              </a:solidFill>
              <a:highlight>
                <a:srgbClr val="FFFFFF"/>
              </a:highlight>
              <a:latin typeface="Calibri"/>
              <a:ea typeface="Calibri"/>
              <a:cs typeface="Calibri"/>
              <a:sym typeface="Calibri"/>
            </a:rPr>
            <a:t>Procedia Computer Science</a:t>
          </a:r>
          <a:r>
            <a:rPr lang="en-US" sz="1100">
              <a:solidFill>
                <a:schemeClr val="dk1"/>
              </a:solidFill>
              <a:highlight>
                <a:srgbClr val="FFFFFF"/>
              </a:highlight>
              <a:latin typeface="Calibri"/>
              <a:ea typeface="Calibri"/>
              <a:cs typeface="Calibri"/>
              <a:sym typeface="Calibri"/>
            </a:rPr>
            <a:t>, vol. 106 (2017): pp. 153–159, </a:t>
          </a:r>
          <a:r>
            <a:rPr lang="en-US" sz="1100">
              <a:highlight>
                <a:srgbClr val="FFFFFF"/>
              </a:highlight>
              <a:latin typeface="Calibri"/>
              <a:ea typeface="Calibri"/>
              <a:cs typeface="Calibri"/>
              <a:sym typeface="Calibri"/>
            </a:rPr>
            <a:t>https://doi.org/10.1016/j.procs.2017.03.011.</a:t>
          </a:r>
          <a:endParaRPr sz="1400">
            <a:highlight>
              <a:srgbClr val="FFFFFF"/>
            </a:highlight>
            <a:latin typeface="Calibri"/>
            <a:ea typeface="Calibri"/>
            <a:cs typeface="Calibri"/>
            <a:sym typeface="Calibri"/>
          </a:endParaRPr>
        </a:p>
        <a:p>
          <a:pPr marL="0" lvl="0" indent="0" algn="l" rtl="0">
            <a:spcBef>
              <a:spcPts val="600"/>
            </a:spcBef>
            <a:spcAft>
              <a:spcPts val="0"/>
            </a:spcAft>
            <a:buClr>
              <a:schemeClr val="dk1"/>
            </a:buClr>
            <a:buSzPts val="1100"/>
            <a:buFont typeface="Calibri"/>
            <a:buNone/>
          </a:pPr>
          <a:r>
            <a:rPr lang="en-US" sz="1100">
              <a:solidFill>
                <a:schemeClr val="dk1"/>
              </a:solidFill>
              <a:highlight>
                <a:srgbClr val="FFFFFF"/>
              </a:highlight>
              <a:latin typeface="Calibri"/>
              <a:ea typeface="Calibri"/>
              <a:cs typeface="Calibri"/>
              <a:sym typeface="Calibri"/>
            </a:rPr>
            <a:t>*11 </a:t>
          </a:r>
          <a:r>
            <a:rPr lang="en-US" sz="1100">
              <a:highlight>
                <a:srgbClr val="FFFFFF"/>
              </a:highlight>
              <a:latin typeface="Calibri"/>
              <a:ea typeface="Calibri"/>
              <a:cs typeface="Calibri"/>
              <a:sym typeface="Calibri"/>
            </a:rPr>
            <a:t>Rob Johnson, Helen Henderson, Hazel Woodward</a:t>
          </a:r>
          <a:r>
            <a:rPr lang="en-US" sz="1100">
              <a:solidFill>
                <a:schemeClr val="dk1"/>
              </a:solidFill>
              <a:highlight>
                <a:srgbClr val="FFFFFF"/>
              </a:highlight>
              <a:latin typeface="Calibri"/>
              <a:ea typeface="Calibri"/>
              <a:cs typeface="Calibri"/>
              <a:sym typeface="Calibri"/>
            </a:rPr>
            <a:t>, ‘Institutional ORCID Implementation and Cost- Benefit Analysis Report’, Jul. 2015. [Online]. Available: https://doi.org/10.5281/zenodo.1445290.</a:t>
          </a:r>
          <a:endParaRPr sz="1400">
            <a:highlight>
              <a:srgbClr val="FFFFFF"/>
            </a:highlight>
            <a:latin typeface="Calibri"/>
            <a:ea typeface="Calibri"/>
            <a:cs typeface="Calibri"/>
            <a:sym typeface="Calibri"/>
          </a:endParaRPr>
        </a:p>
        <a:p>
          <a:pPr marL="0" lvl="0" indent="0" algn="l" rtl="0">
            <a:spcBef>
              <a:spcPts val="60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*12 Average of: Specialists in advertising and marketing, market research (ISCO 2431), Analyst, information systems (ISCO 2511), Computer application programmers specialists (ISCO 2514), Software Testing Specialists and Related Staff (ISCO 2519), System administrators, computer network administrators (ISCO 2522), In-house lawyers, other legal specialists (ISCO 2619), Specialists in libraries and related fields (ISCO 2622). Salary based on Average Earnings Information System (ISPV): https://www.ispv.cz/cz/Vysledky-setreni/Aktualni.aspx</a:t>
          </a:r>
          <a:endParaRPr sz="1400">
            <a:latin typeface="Calibri"/>
            <a:ea typeface="Calibri"/>
            <a:cs typeface="Calibri"/>
            <a:sym typeface="Calibri"/>
          </a:endParaRPr>
        </a:p>
        <a:p>
          <a:pPr marL="0" lvl="0" indent="0" algn="l" rtl="0">
            <a:spcBef>
              <a:spcPts val="60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*13 Based on the nu</a:t>
          </a:r>
          <a:r>
            <a:rPr lang="en-US" sz="1100">
              <a:solidFill>
                <a:schemeClr val="dk1"/>
              </a:solidFill>
              <a:highlight>
                <a:srgbClr val="FFFFFF"/>
              </a:highlight>
              <a:latin typeface="Calibri"/>
              <a:ea typeface="Calibri"/>
              <a:cs typeface="Calibri"/>
              <a:sym typeface="Calibri"/>
            </a:rPr>
            <a:t>mber of institutions that can be supported by the CARDS project.</a:t>
          </a:r>
          <a:endParaRPr sz="1400">
            <a:highlight>
              <a:srgbClr val="FFFFFF"/>
            </a:highlight>
            <a:latin typeface="Calibri"/>
            <a:ea typeface="Calibri"/>
            <a:cs typeface="Calibri"/>
            <a:sym typeface="Calibri"/>
          </a:endParaRPr>
        </a:p>
        <a:p>
          <a:pPr marL="0" lvl="0" indent="0" algn="l" rtl="0">
            <a:spcBef>
              <a:spcPts val="60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*14 Not all PID implementations need to be 2-way read/write  integrations (e.g. institutions will not need to write to grant DOI records), there will also be some economies of scale brought about by combining educational efforts and lessons learned from previous integrations. Therefore, implementation of the five priority PIDs will take less resource that 5 times the cost of one implementation.</a:t>
          </a:r>
          <a:endParaRPr sz="1400">
            <a:latin typeface="Calibri"/>
            <a:ea typeface="Calibri"/>
            <a:cs typeface="Calibri"/>
            <a:sym typeface="Calibri"/>
          </a:endParaRPr>
        </a:p>
        <a:p>
          <a:pPr marL="0" lvl="0" indent="0" algn="l" rtl="0">
            <a:spcBef>
              <a:spcPts val="60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*15 Support from a central PID support service will significantly reduce implementation effort at the institutional level, through technical support, shared best practice and documentation, and other economies of scale.</a:t>
          </a:r>
          <a:endParaRPr sz="1400">
            <a:latin typeface="Calibri"/>
            <a:ea typeface="Calibri"/>
            <a:cs typeface="Calibri"/>
            <a:sym typeface="Calibri"/>
          </a:endParaRPr>
        </a:p>
        <a:p>
          <a:pPr marL="0" lvl="0" indent="0" algn="l" rtl="0">
            <a:spcBef>
              <a:spcPts val="60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*16</a:t>
          </a:r>
          <a:r>
            <a:rPr lang="en-US" sz="1100">
              <a:solidFill>
                <a:schemeClr val="dk1"/>
              </a:solidFill>
              <a:highlight>
                <a:srgbClr val="FFFFFF"/>
              </a:highlight>
              <a:latin typeface="Calibri"/>
              <a:ea typeface="Calibri"/>
              <a:cs typeface="Calibri"/>
              <a:sym typeface="Calibri"/>
            </a:rPr>
            <a:t> Rob Johnson, Helen Henderson, Hazel Woodward, ‘Institutional Orcid Implementation And Cost Benefit Analysis Report’, Zenodo, Jul. 2015. https://doi.org/10.5281/zenodo.1445290.</a:t>
          </a:r>
          <a:endParaRPr sz="1400">
            <a:highlight>
              <a:srgbClr val="FFFFFF"/>
            </a:highlight>
            <a:latin typeface="Calibri"/>
            <a:ea typeface="Calibri"/>
            <a:cs typeface="Calibri"/>
            <a:sym typeface="Calibri"/>
          </a:endParaRPr>
        </a:p>
        <a:p>
          <a:pPr marL="0" lvl="0" indent="0" algn="l" rtl="0">
            <a:spcBef>
              <a:spcPts val="60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*17 Annual DataCite membership fee taken from the Fee Model page of the DataCite Website: https://datacite.org/fee-model/.</a:t>
          </a:r>
          <a:endParaRPr sz="1400">
            <a:latin typeface="Calibri"/>
            <a:ea typeface="Calibri"/>
            <a:cs typeface="Calibri"/>
            <a:sym typeface="Calibri"/>
          </a:endParaRPr>
        </a:p>
        <a:p>
          <a:pPr marL="0" lvl="0" indent="0" algn="l" rtl="0">
            <a:spcBef>
              <a:spcPts val="60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*18 ORCID membership cost for "Small non-profit and government organizations with less than US$ 200M in annual revenue or funds" taken from the membership page of the ORCID website https://info.orcid.org/membership/.</a:t>
          </a:r>
          <a:endParaRPr sz="1400">
            <a:latin typeface="Calibri"/>
            <a:ea typeface="Calibri"/>
            <a:cs typeface="Calibri"/>
            <a:sym typeface="Calibri"/>
          </a:endParaRPr>
        </a:p>
        <a:p>
          <a:pPr marL="0" lvl="0" indent="0" algn="l" rtl="0">
            <a:spcBef>
              <a:spcPts val="600"/>
            </a:spcBef>
            <a:spcAft>
              <a:spcPts val="0"/>
            </a:spcAft>
            <a:buClr>
              <a:srgbClr val="000000"/>
            </a:buClr>
            <a:buSzPts val="1100"/>
            <a:buFont typeface="Calibri"/>
            <a:buNone/>
          </a:pPr>
          <a:r>
            <a:rPr lang="en-US" sz="1100">
              <a:solidFill>
                <a:srgbClr val="000000"/>
              </a:solidFill>
              <a:latin typeface="Calibri"/>
              <a:ea typeface="Calibri"/>
              <a:cs typeface="Calibri"/>
              <a:sym typeface="Calibri"/>
            </a:rPr>
            <a:t>*19  A list of ORCID consortium members can be found h</a:t>
          </a:r>
          <a:r>
            <a:rPr lang="en-US" sz="1100">
              <a:solidFill>
                <a:srgbClr val="000000"/>
              </a:solidFill>
              <a:highlight>
                <a:srgbClr val="FFFFFF"/>
              </a:highlight>
              <a:latin typeface="Calibri"/>
              <a:ea typeface="Calibri"/>
              <a:cs typeface="Calibri"/>
              <a:sym typeface="Calibri"/>
            </a:rPr>
            <a:t>ere: </a:t>
          </a:r>
          <a:r>
            <a:rPr lang="en-US" sz="1100">
              <a:highlight>
                <a:srgbClr val="FFFFFF"/>
              </a:highlight>
              <a:latin typeface="Calibri"/>
              <a:ea typeface="Calibri"/>
              <a:cs typeface="Calibri"/>
              <a:sym typeface="Calibri"/>
            </a:rPr>
            <a:t>https://identifikatory.cz/en/services/nc-orcid/.</a:t>
          </a:r>
          <a:endParaRPr sz="1400">
            <a:highlight>
              <a:srgbClr val="FFFFFF"/>
            </a:highlight>
            <a:latin typeface="Calibri"/>
            <a:ea typeface="Calibri"/>
            <a:cs typeface="Calibri"/>
            <a:sym typeface="Calibri"/>
          </a:endParaRPr>
        </a:p>
        <a:p>
          <a:pPr marL="0" lvl="0" indent="0" algn="l" rtl="0">
            <a:spcBef>
              <a:spcPts val="600"/>
            </a:spcBef>
            <a:spcAft>
              <a:spcPts val="0"/>
            </a:spcAft>
            <a:buClr>
              <a:srgbClr val="000000"/>
            </a:buClr>
            <a:buSzPts val="1100"/>
            <a:buFont typeface="Calibri"/>
            <a:buNone/>
          </a:pPr>
          <a:r>
            <a:rPr lang="en-US" sz="1100">
              <a:solidFill>
                <a:srgbClr val="000000"/>
              </a:solidFill>
              <a:highlight>
                <a:srgbClr val="FFFFFF"/>
              </a:highlight>
              <a:latin typeface="Calibri"/>
              <a:ea typeface="Calibri"/>
              <a:cs typeface="Calibri"/>
              <a:sym typeface="Calibri"/>
            </a:rPr>
            <a:t>*20 A list of DataCite consortium members can be found here: </a:t>
          </a:r>
          <a:r>
            <a:rPr lang="en-US" sz="1100">
              <a:highlight>
                <a:srgbClr val="FFFFFF"/>
              </a:highlight>
              <a:latin typeface="Calibri"/>
              <a:ea typeface="Calibri"/>
              <a:cs typeface="Calibri"/>
              <a:sym typeface="Calibri"/>
            </a:rPr>
            <a:t>https://identifikatory.cz/en/services/nc-doi/.</a:t>
          </a:r>
          <a:endParaRPr sz="1100">
            <a:solidFill>
              <a:srgbClr val="000000"/>
            </a:solidFill>
            <a:highlight>
              <a:srgbClr val="FFFFFF"/>
            </a:highlight>
            <a:latin typeface="Calibri"/>
            <a:ea typeface="Calibri"/>
            <a:cs typeface="Calibri"/>
            <a:sym typeface="Calibri"/>
          </a:endParaRPr>
        </a:p>
        <a:p>
          <a:pPr marL="0" lvl="0" indent="0" algn="l" rtl="0">
            <a:spcBef>
              <a:spcPts val="60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*21 Annual consortia membership fee per institution for the standard tier (US$ 10M - 1B) for consortia between 20 and 35 members in size, whic</a:t>
          </a:r>
          <a:r>
            <a:rPr lang="en-US" sz="1100">
              <a:solidFill>
                <a:schemeClr val="dk1"/>
              </a:solidFill>
              <a:highlight>
                <a:srgbClr val="FFFFFF"/>
              </a:highlight>
              <a:latin typeface="Calibri"/>
              <a:ea typeface="Calibri"/>
              <a:cs typeface="Calibri"/>
              <a:sym typeface="Calibri"/>
            </a:rPr>
            <a:t>h reflects the current c</a:t>
          </a:r>
          <a:r>
            <a:rPr lang="en-US" sz="1100">
              <a:solidFill>
                <a:schemeClr val="dk1"/>
              </a:solidFill>
              <a:latin typeface="Calibri"/>
              <a:ea typeface="Calibri"/>
              <a:cs typeface="Calibri"/>
              <a:sym typeface="Calibri"/>
            </a:rPr>
            <a:t>onsortia size. https://info.orcid.org/membership/.</a:t>
          </a:r>
          <a:endParaRPr sz="1400">
            <a:latin typeface="Calibri"/>
            <a:ea typeface="Calibri"/>
            <a:cs typeface="Calibri"/>
            <a:sym typeface="Calibri"/>
          </a:endParaRPr>
        </a:p>
        <a:p>
          <a:pPr marL="0" lvl="0" indent="0" algn="l" rtl="0">
            <a:spcBef>
              <a:spcPts val="60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*22 Exchange rates to the nearest Kč during Q4 of 2024.</a:t>
          </a:r>
          <a:endParaRPr sz="1400">
            <a:latin typeface="Calibri"/>
            <a:ea typeface="Calibri"/>
            <a:cs typeface="Calibri"/>
            <a:sym typeface="Calibri"/>
          </a:endParaRPr>
        </a:p>
        <a:p>
          <a:pPr marL="0" lvl="0" indent="0" algn="l" rtl="0">
            <a:spcBef>
              <a:spcPts val="600"/>
            </a:spcBef>
            <a:spcAft>
              <a:spcPts val="0"/>
            </a:spcAft>
            <a:buClr>
              <a:srgbClr val="000000"/>
            </a:buClr>
            <a:buSzPts val="1100"/>
            <a:buFont typeface="Calibri"/>
            <a:buNone/>
          </a:pPr>
          <a:r>
            <a:rPr lang="en-US" sz="1100">
              <a:solidFill>
                <a:srgbClr val="000000"/>
              </a:solidFill>
              <a:latin typeface="Calibri"/>
              <a:ea typeface="Calibri"/>
              <a:cs typeface="Calibri"/>
              <a:sym typeface="Calibri"/>
            </a:rPr>
            <a:t>*23 Running costs for the CARD</a:t>
          </a:r>
          <a:r>
            <a:rPr lang="en-US" sz="1100">
              <a:solidFill>
                <a:srgbClr val="000000"/>
              </a:solidFill>
              <a:highlight>
                <a:srgbClr val="FFFFFF"/>
              </a:highlight>
              <a:latin typeface="Calibri"/>
              <a:ea typeface="Calibri"/>
              <a:cs typeface="Calibri"/>
              <a:sym typeface="Calibri"/>
            </a:rPr>
            <a:t>S </a:t>
          </a:r>
          <a:r>
            <a:rPr lang="en-US" sz="1100">
              <a:highlight>
                <a:srgbClr val="FFFFFF"/>
              </a:highlight>
              <a:latin typeface="Calibri"/>
              <a:ea typeface="Calibri"/>
              <a:cs typeface="Calibri"/>
              <a:sym typeface="Calibri"/>
            </a:rPr>
            <a:t>project</a:t>
          </a:r>
          <a:r>
            <a:rPr lang="en-US" sz="1100">
              <a:solidFill>
                <a:srgbClr val="000000"/>
              </a:solidFill>
              <a:highlight>
                <a:srgbClr val="FFFFFF"/>
              </a:highlight>
              <a:latin typeface="Calibri"/>
              <a:ea typeface="Calibri"/>
              <a:cs typeface="Calibri"/>
              <a:sym typeface="Calibri"/>
            </a:rPr>
            <a:t>: NTK's internal resourc</a:t>
          </a:r>
          <a:r>
            <a:rPr lang="en-US" sz="1100">
              <a:solidFill>
                <a:srgbClr val="000000"/>
              </a:solidFill>
              <a:latin typeface="Calibri"/>
              <a:ea typeface="Calibri"/>
              <a:cs typeface="Calibri"/>
              <a:sym typeface="Calibri"/>
            </a:rPr>
            <a:t>es.</a:t>
          </a:r>
          <a:endParaRPr sz="1100">
            <a:solidFill>
              <a:srgbClr val="000000"/>
            </a:solidFill>
            <a:latin typeface="Calibri"/>
            <a:ea typeface="Calibri"/>
            <a:cs typeface="Calibri"/>
            <a:sym typeface="Calibri"/>
          </a:endParaRPr>
        </a:p>
        <a:p>
          <a:pPr marL="0" lvl="0" indent="0" algn="l" rtl="0">
            <a:spcBef>
              <a:spcPts val="0"/>
            </a:spcBef>
            <a:spcAft>
              <a:spcPts val="0"/>
            </a:spcAft>
            <a:buSzPts val="1100"/>
            <a:buFont typeface="Arial"/>
            <a:buNone/>
          </a:pPr>
          <a:endParaRPr sz="1100">
            <a:latin typeface="Calibri"/>
            <a:ea typeface="Calibri"/>
            <a:cs typeface="Calibri"/>
            <a:sym typeface="Calibri"/>
          </a:endParaRPr>
        </a:p>
        <a:p>
          <a:pPr marL="0" lvl="0" indent="0" algn="l" rtl="0">
            <a:spcBef>
              <a:spcPts val="0"/>
            </a:spcBef>
            <a:spcAft>
              <a:spcPts val="0"/>
            </a:spcAft>
            <a:buSzPts val="1100"/>
            <a:buFont typeface="Arial"/>
            <a:buNone/>
          </a:pPr>
          <a:endParaRPr sz="1100">
            <a:latin typeface="Calibri"/>
            <a:ea typeface="Calibri"/>
            <a:cs typeface="Calibri"/>
            <a:sym typeface="Calibri"/>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285750</xdr:colOff>
      <xdr:row>8</xdr:row>
      <xdr:rowOff>28575</xdr:rowOff>
    </xdr:from>
    <xdr:ext cx="9525000" cy="5695950"/>
    <xdr:graphicFrame macro="">
      <xdr:nvGraphicFramePr>
        <xdr:cNvPr id="2010998522" name="Chart 1" title="Chart">
          <a:extLst>
            <a:ext uri="{FF2B5EF4-FFF2-40B4-BE49-F238E27FC236}">
              <a16:creationId xmlns:a16="http://schemas.microsoft.com/office/drawing/2014/main" id="{00000000-0008-0000-0600-0000FA66DD7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4</xdr:col>
      <xdr:colOff>672465</xdr:colOff>
      <xdr:row>17</xdr:row>
      <xdr:rowOff>116205</xdr:rowOff>
    </xdr:from>
    <xdr:ext cx="3829050" cy="1657350"/>
    <xdr:pic>
      <xdr:nvPicPr>
        <xdr:cNvPr id="2" name="image1.png" title="Image">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2" cstate="print"/>
        <a:stretch>
          <a:fillRect/>
        </a:stretch>
      </xdr:blipFill>
      <xdr:spPr>
        <a:xfrm>
          <a:off x="5922645" y="4131945"/>
          <a:ext cx="3829050" cy="165735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election activeCell="F11" sqref="F11"/>
    </sheetView>
  </sheetViews>
  <sheetFormatPr defaultColWidth="11.1640625" defaultRowHeight="15" customHeight="1" x14ac:dyDescent="0.35"/>
  <cols>
    <col min="1" max="1" width="5" customWidth="1"/>
    <col min="2" max="2" width="85.83203125" customWidth="1"/>
    <col min="3" max="3" width="16.83203125" customWidth="1"/>
    <col min="4" max="4" width="3.6640625" customWidth="1"/>
    <col min="5" max="24" width="10.4140625" customWidth="1"/>
    <col min="25" max="26" width="11.08203125" customWidth="1"/>
  </cols>
  <sheetData>
    <row r="1" spans="1:26" ht="18.649999999999999" customHeight="1" x14ac:dyDescent="0.35">
      <c r="A1" s="1"/>
      <c r="B1" s="1"/>
      <c r="C1" s="1"/>
      <c r="D1" s="1"/>
      <c r="E1" s="1"/>
      <c r="F1" s="1"/>
      <c r="G1" s="1"/>
      <c r="H1" s="1"/>
      <c r="I1" s="1"/>
      <c r="J1" s="1"/>
      <c r="K1" s="1"/>
      <c r="L1" s="1"/>
      <c r="M1" s="1"/>
      <c r="N1" s="1"/>
      <c r="O1" s="1"/>
      <c r="P1" s="1"/>
      <c r="Q1" s="1"/>
      <c r="R1" s="1"/>
      <c r="S1" s="1"/>
      <c r="T1" s="1"/>
      <c r="U1" s="1"/>
      <c r="V1" s="1"/>
      <c r="W1" s="1"/>
      <c r="X1" s="1"/>
      <c r="Y1" s="1"/>
      <c r="Z1" s="1"/>
    </row>
    <row r="2" spans="1:26" ht="18.649999999999999" customHeight="1" x14ac:dyDescent="0.35">
      <c r="A2" s="1"/>
      <c r="B2" s="138" t="s">
        <v>0</v>
      </c>
      <c r="C2" s="139"/>
      <c r="D2" s="1"/>
      <c r="E2" s="2"/>
      <c r="F2" s="1"/>
      <c r="G2" s="1"/>
      <c r="H2" s="1"/>
      <c r="I2" s="1"/>
      <c r="J2" s="1"/>
      <c r="K2" s="1"/>
      <c r="L2" s="1"/>
      <c r="M2" s="1"/>
      <c r="N2" s="1"/>
      <c r="O2" s="1"/>
      <c r="P2" s="1"/>
      <c r="Q2" s="1"/>
      <c r="R2" s="1"/>
      <c r="S2" s="1"/>
      <c r="T2" s="1"/>
      <c r="U2" s="1"/>
      <c r="V2" s="1"/>
      <c r="W2" s="1"/>
      <c r="X2" s="1"/>
      <c r="Y2" s="1"/>
      <c r="Z2" s="1"/>
    </row>
    <row r="3" spans="1:26" ht="18.649999999999999" customHeight="1" x14ac:dyDescent="0.35">
      <c r="A3" s="1"/>
      <c r="B3" s="1" t="s">
        <v>1</v>
      </c>
      <c r="C3" s="3">
        <v>148992</v>
      </c>
      <c r="D3" s="1" t="s">
        <v>2</v>
      </c>
      <c r="E3" s="1"/>
      <c r="F3" s="1"/>
      <c r="G3" s="3"/>
      <c r="H3" s="1"/>
      <c r="I3" s="1"/>
      <c r="J3" s="1"/>
      <c r="K3" s="1"/>
      <c r="L3" s="1"/>
      <c r="M3" s="1"/>
      <c r="N3" s="1"/>
      <c r="O3" s="1"/>
      <c r="P3" s="1"/>
      <c r="Q3" s="1"/>
      <c r="R3" s="1"/>
      <c r="S3" s="1"/>
      <c r="T3" s="1"/>
      <c r="U3" s="1"/>
      <c r="V3" s="1"/>
      <c r="W3" s="1"/>
      <c r="X3" s="1"/>
      <c r="Y3" s="1"/>
      <c r="Z3" s="1"/>
    </row>
    <row r="4" spans="1:26" ht="18.649999999999999" customHeight="1" x14ac:dyDescent="0.35">
      <c r="A4" s="1"/>
      <c r="B4" s="1" t="s">
        <v>3</v>
      </c>
      <c r="C4" s="3">
        <v>2024</v>
      </c>
      <c r="D4" s="1" t="s">
        <v>4</v>
      </c>
      <c r="E4" s="1"/>
      <c r="F4" s="1"/>
      <c r="G4" s="1"/>
      <c r="H4" s="1"/>
      <c r="I4" s="1"/>
      <c r="J4" s="1"/>
      <c r="K4" s="1"/>
      <c r="L4" s="1"/>
      <c r="M4" s="1"/>
      <c r="N4" s="1"/>
      <c r="O4" s="1"/>
      <c r="P4" s="1"/>
      <c r="Q4" s="1"/>
      <c r="R4" s="1"/>
      <c r="S4" s="1"/>
      <c r="T4" s="1"/>
      <c r="U4" s="1"/>
      <c r="V4" s="1"/>
      <c r="W4" s="1"/>
      <c r="X4" s="1"/>
      <c r="Y4" s="1"/>
      <c r="Z4" s="1"/>
    </row>
    <row r="5" spans="1:26" ht="18.649999999999999" customHeight="1" x14ac:dyDescent="0.35">
      <c r="A5" s="1"/>
      <c r="B5" s="1" t="s">
        <v>5</v>
      </c>
      <c r="C5" s="4">
        <v>84219355900</v>
      </c>
      <c r="D5" s="1" t="s">
        <v>6</v>
      </c>
      <c r="E5" s="1"/>
      <c r="F5" s="1"/>
      <c r="G5" s="1"/>
      <c r="H5" s="1"/>
      <c r="I5" s="1"/>
      <c r="J5" s="1"/>
      <c r="K5" s="1"/>
      <c r="L5" s="1"/>
      <c r="M5" s="1"/>
      <c r="N5" s="1"/>
      <c r="O5" s="1"/>
      <c r="P5" s="1"/>
      <c r="Q5" s="1"/>
      <c r="R5" s="1"/>
      <c r="S5" s="1"/>
      <c r="T5" s="1"/>
      <c r="U5" s="1"/>
      <c r="V5" s="1"/>
      <c r="W5" s="1"/>
      <c r="X5" s="1"/>
      <c r="Y5" s="1"/>
      <c r="Z5" s="1"/>
    </row>
    <row r="6" spans="1:26" ht="18.649999999999999" customHeight="1" x14ac:dyDescent="0.35">
      <c r="A6" s="1"/>
      <c r="B6" s="1" t="s">
        <v>7</v>
      </c>
      <c r="C6" s="3">
        <v>50000</v>
      </c>
      <c r="D6" s="1" t="s">
        <v>6</v>
      </c>
      <c r="E6" s="1"/>
      <c r="F6" s="1"/>
      <c r="G6" s="1"/>
      <c r="H6" s="3"/>
      <c r="I6" s="1"/>
      <c r="J6" s="1"/>
      <c r="K6" s="1"/>
      <c r="L6" s="1"/>
      <c r="M6" s="1"/>
      <c r="N6" s="1"/>
      <c r="O6" s="1"/>
      <c r="P6" s="1"/>
      <c r="Q6" s="1"/>
      <c r="R6" s="1"/>
      <c r="S6" s="1"/>
      <c r="T6" s="1"/>
      <c r="U6" s="1"/>
      <c r="V6" s="1"/>
      <c r="W6" s="1"/>
      <c r="X6" s="1"/>
      <c r="Y6" s="1"/>
      <c r="Z6" s="1"/>
    </row>
    <row r="7" spans="1:26" ht="18.649999999999999" customHeight="1" x14ac:dyDescent="0.35">
      <c r="A7" s="1"/>
      <c r="B7" s="1" t="s">
        <v>8</v>
      </c>
      <c r="C7" s="4">
        <v>8007914134.3999996</v>
      </c>
      <c r="D7" s="1" t="s">
        <v>6</v>
      </c>
      <c r="E7" s="1"/>
      <c r="F7" s="1"/>
      <c r="G7" s="1"/>
      <c r="H7" s="3"/>
      <c r="I7" s="1"/>
      <c r="J7" s="1"/>
      <c r="K7" s="1"/>
      <c r="L7" s="1"/>
      <c r="M7" s="1"/>
      <c r="N7" s="1"/>
      <c r="O7" s="1"/>
      <c r="P7" s="1"/>
      <c r="Q7" s="1"/>
      <c r="R7" s="1"/>
      <c r="S7" s="1"/>
      <c r="T7" s="1"/>
      <c r="U7" s="1"/>
      <c r="V7" s="1"/>
      <c r="W7" s="1"/>
      <c r="X7" s="1"/>
      <c r="Y7" s="1"/>
      <c r="Z7" s="1"/>
    </row>
    <row r="8" spans="1:26" ht="18.649999999999999" customHeight="1" x14ac:dyDescent="0.35">
      <c r="A8" s="1"/>
      <c r="B8" s="1" t="s">
        <v>9</v>
      </c>
      <c r="C8" s="3">
        <f>C6*(C7/C5)</f>
        <v>4754.2005331342125</v>
      </c>
      <c r="D8" s="1"/>
      <c r="E8" s="1"/>
      <c r="F8" s="1"/>
      <c r="G8" s="1"/>
      <c r="H8" s="1"/>
      <c r="I8" s="1"/>
      <c r="J8" s="1"/>
      <c r="K8" s="1"/>
      <c r="L8" s="1"/>
      <c r="M8" s="1"/>
      <c r="N8" s="1"/>
      <c r="O8" s="1"/>
      <c r="P8" s="1"/>
      <c r="Q8" s="1"/>
      <c r="R8" s="1"/>
      <c r="S8" s="1"/>
      <c r="T8" s="1"/>
      <c r="U8" s="1"/>
      <c r="V8" s="1"/>
      <c r="W8" s="1"/>
      <c r="X8" s="1"/>
      <c r="Y8" s="1"/>
      <c r="Z8" s="1"/>
    </row>
    <row r="9" spans="1:26" ht="18.649999999999999" customHeight="1" x14ac:dyDescent="0.35">
      <c r="A9" s="1"/>
      <c r="B9" s="1"/>
      <c r="C9" s="3"/>
      <c r="D9" s="1"/>
      <c r="E9" s="1"/>
      <c r="F9" s="1"/>
      <c r="G9" s="1"/>
      <c r="H9" s="1"/>
      <c r="I9" s="1"/>
      <c r="J9" s="1"/>
      <c r="K9" s="1"/>
      <c r="L9" s="1"/>
      <c r="M9" s="1"/>
      <c r="N9" s="1"/>
      <c r="O9" s="1"/>
      <c r="P9" s="1"/>
      <c r="Q9" s="1"/>
      <c r="R9" s="1"/>
      <c r="S9" s="1"/>
      <c r="T9" s="1"/>
      <c r="U9" s="1"/>
      <c r="V9" s="1"/>
      <c r="W9" s="1"/>
      <c r="X9" s="1"/>
      <c r="Y9" s="1"/>
      <c r="Z9" s="1"/>
    </row>
    <row r="10" spans="1:26" ht="18.649999999999999" customHeight="1" x14ac:dyDescent="0.35">
      <c r="A10" s="1"/>
      <c r="B10" s="138" t="s">
        <v>10</v>
      </c>
      <c r="C10" s="139"/>
      <c r="D10" s="5"/>
      <c r="E10" s="1"/>
      <c r="F10" s="1"/>
      <c r="G10" s="1"/>
      <c r="H10" s="1"/>
      <c r="I10" s="1"/>
      <c r="J10" s="1"/>
      <c r="K10" s="1"/>
      <c r="L10" s="1"/>
      <c r="M10" s="1"/>
      <c r="N10" s="1"/>
      <c r="O10" s="1"/>
      <c r="P10" s="1"/>
      <c r="Q10" s="1"/>
      <c r="R10" s="1"/>
      <c r="S10" s="1"/>
      <c r="T10" s="1"/>
      <c r="U10" s="1"/>
      <c r="V10" s="1"/>
      <c r="W10" s="1"/>
      <c r="X10" s="1"/>
      <c r="Y10" s="1"/>
      <c r="Z10" s="1"/>
    </row>
    <row r="11" spans="1:26" ht="18.649999999999999" customHeight="1" x14ac:dyDescent="0.35">
      <c r="A11" s="1"/>
      <c r="B11" s="1" t="s">
        <v>11</v>
      </c>
      <c r="C11" s="6">
        <v>0.33800000000000002</v>
      </c>
      <c r="D11" s="1" t="s">
        <v>12</v>
      </c>
      <c r="E11" s="1"/>
      <c r="F11" s="1"/>
      <c r="G11" s="1"/>
      <c r="H11" s="1"/>
      <c r="I11" s="1"/>
      <c r="J11" s="1"/>
      <c r="K11" s="1"/>
      <c r="L11" s="1"/>
      <c r="M11" s="1"/>
      <c r="N11" s="1"/>
      <c r="O11" s="1"/>
      <c r="P11" s="1"/>
      <c r="Q11" s="1"/>
      <c r="R11" s="1"/>
      <c r="S11" s="1"/>
      <c r="T11" s="1"/>
      <c r="U11" s="1"/>
      <c r="V11" s="1"/>
      <c r="W11" s="1"/>
      <c r="X11" s="1"/>
      <c r="Y11" s="1"/>
      <c r="Z11" s="1"/>
    </row>
    <row r="12" spans="1:26" ht="18.649999999999999" customHeight="1" x14ac:dyDescent="0.35">
      <c r="A12" s="1"/>
      <c r="B12" s="1" t="s">
        <v>13</v>
      </c>
      <c r="C12" s="7">
        <v>0.2</v>
      </c>
      <c r="D12" s="1" t="s">
        <v>14</v>
      </c>
      <c r="E12" s="1"/>
      <c r="F12" s="1"/>
      <c r="G12" s="1"/>
      <c r="H12" s="1"/>
      <c r="I12" s="1"/>
      <c r="J12" s="1"/>
      <c r="K12" s="1"/>
      <c r="L12" s="1"/>
      <c r="M12" s="1"/>
      <c r="N12" s="1"/>
      <c r="O12" s="1"/>
      <c r="P12" s="1"/>
      <c r="Q12" s="1"/>
      <c r="R12" s="1"/>
      <c r="S12" s="1"/>
      <c r="T12" s="1"/>
      <c r="U12" s="1"/>
      <c r="V12" s="1"/>
      <c r="W12" s="1"/>
      <c r="X12" s="1"/>
      <c r="Y12" s="1"/>
      <c r="Z12" s="1"/>
    </row>
    <row r="13" spans="1:26" ht="18.649999999999999" customHeight="1" x14ac:dyDescent="0.35">
      <c r="A13" s="1"/>
      <c r="B13" s="1"/>
      <c r="C13" s="3"/>
      <c r="D13" s="1"/>
      <c r="E13" s="1"/>
      <c r="F13" s="1"/>
      <c r="G13" s="1"/>
      <c r="H13" s="1"/>
      <c r="I13" s="1"/>
      <c r="J13" s="1"/>
      <c r="K13" s="1"/>
      <c r="L13" s="1"/>
      <c r="M13" s="1"/>
      <c r="N13" s="1"/>
      <c r="O13" s="1"/>
      <c r="P13" s="1"/>
      <c r="Q13" s="1"/>
      <c r="R13" s="1"/>
      <c r="S13" s="1"/>
      <c r="T13" s="1"/>
      <c r="U13" s="1"/>
      <c r="V13" s="1"/>
      <c r="W13" s="1"/>
      <c r="X13" s="1"/>
      <c r="Y13" s="1"/>
      <c r="Z13" s="1"/>
    </row>
    <row r="14" spans="1:26" ht="18.649999999999999" customHeight="1" x14ac:dyDescent="0.35">
      <c r="A14" s="1"/>
      <c r="B14" s="138" t="s">
        <v>15</v>
      </c>
      <c r="C14" s="139"/>
      <c r="D14" s="1"/>
      <c r="E14" s="1"/>
      <c r="F14" s="1"/>
      <c r="G14" s="1"/>
      <c r="H14" s="1"/>
      <c r="I14" s="1"/>
      <c r="J14" s="1"/>
      <c r="K14" s="1"/>
      <c r="L14" s="1"/>
      <c r="M14" s="1"/>
      <c r="N14" s="1"/>
      <c r="O14" s="1"/>
      <c r="P14" s="1"/>
      <c r="Q14" s="1"/>
      <c r="R14" s="1"/>
      <c r="S14" s="1"/>
      <c r="T14" s="1"/>
      <c r="U14" s="1"/>
      <c r="V14" s="1"/>
      <c r="W14" s="1"/>
      <c r="X14" s="1"/>
      <c r="Y14" s="1"/>
      <c r="Z14" s="1"/>
    </row>
    <row r="15" spans="1:26" ht="18.649999999999999" customHeight="1" x14ac:dyDescent="0.35">
      <c r="A15" s="1"/>
      <c r="B15" s="1" t="s">
        <v>16</v>
      </c>
      <c r="C15" s="8">
        <v>595004</v>
      </c>
      <c r="D15" s="1" t="s">
        <v>17</v>
      </c>
      <c r="E15" s="1"/>
      <c r="F15" s="1"/>
      <c r="G15" s="1"/>
      <c r="H15" s="1"/>
      <c r="I15" s="1"/>
      <c r="J15" s="1"/>
      <c r="K15" s="1"/>
      <c r="L15" s="1"/>
      <c r="M15" s="1"/>
      <c r="N15" s="1"/>
      <c r="O15" s="1"/>
      <c r="P15" s="1"/>
      <c r="Q15" s="1"/>
      <c r="R15" s="1"/>
      <c r="S15" s="1"/>
      <c r="T15" s="1"/>
      <c r="U15" s="1"/>
      <c r="V15" s="1"/>
      <c r="W15" s="1"/>
      <c r="X15" s="1"/>
      <c r="Y15" s="1"/>
      <c r="Z15" s="1"/>
    </row>
    <row r="16" spans="1:26" ht="18.649999999999999" customHeight="1" x14ac:dyDescent="0.35">
      <c r="A16" s="1"/>
      <c r="B16" s="1" t="s">
        <v>18</v>
      </c>
      <c r="C16" s="8">
        <v>724768</v>
      </c>
      <c r="D16" s="1" t="s">
        <v>19</v>
      </c>
      <c r="E16" s="1"/>
      <c r="F16" s="1"/>
      <c r="G16" s="1"/>
      <c r="H16" s="1"/>
      <c r="I16" s="1"/>
      <c r="J16" s="1"/>
      <c r="K16" s="1"/>
      <c r="L16" s="1"/>
      <c r="M16" s="1"/>
      <c r="N16" s="1"/>
      <c r="O16" s="1"/>
      <c r="P16" s="1"/>
      <c r="Q16" s="1"/>
      <c r="R16" s="1"/>
      <c r="S16" s="1"/>
      <c r="T16" s="1"/>
      <c r="U16" s="1"/>
      <c r="V16" s="1"/>
      <c r="W16" s="1"/>
      <c r="X16" s="1"/>
      <c r="Y16" s="1"/>
      <c r="Z16" s="1"/>
    </row>
    <row r="17" spans="1:26" ht="18.649999999999999" customHeight="1" x14ac:dyDescent="0.35">
      <c r="A17" s="1"/>
      <c r="B17" s="1" t="s">
        <v>20</v>
      </c>
      <c r="C17" s="9">
        <v>232</v>
      </c>
      <c r="D17" s="1" t="s">
        <v>21</v>
      </c>
      <c r="E17" s="1"/>
      <c r="F17" s="1"/>
      <c r="G17" s="1"/>
      <c r="H17" s="1"/>
      <c r="I17" s="1"/>
      <c r="J17" s="1"/>
      <c r="K17" s="1"/>
      <c r="L17" s="1"/>
      <c r="M17" s="1"/>
      <c r="N17" s="1"/>
      <c r="O17" s="1"/>
      <c r="P17" s="1"/>
      <c r="Q17" s="1"/>
      <c r="R17" s="1"/>
      <c r="S17" s="1"/>
      <c r="T17" s="1"/>
      <c r="U17" s="1"/>
      <c r="V17" s="1"/>
      <c r="W17" s="1"/>
      <c r="X17" s="1"/>
      <c r="Y17" s="1"/>
      <c r="Z17" s="1"/>
    </row>
    <row r="18" spans="1:26" ht="18.649999999999999" customHeight="1" x14ac:dyDescent="0.35">
      <c r="A18" s="1"/>
      <c r="B18" s="1" t="s">
        <v>22</v>
      </c>
      <c r="C18" s="9">
        <v>8</v>
      </c>
      <c r="D18" s="1"/>
      <c r="E18" s="1"/>
      <c r="F18" s="1"/>
      <c r="G18" s="1"/>
      <c r="H18" s="1"/>
      <c r="I18" s="1"/>
      <c r="J18" s="1"/>
      <c r="K18" s="1"/>
      <c r="L18" s="1"/>
      <c r="M18" s="1"/>
      <c r="N18" s="1"/>
      <c r="O18" s="1"/>
      <c r="P18" s="1"/>
      <c r="Q18" s="1"/>
      <c r="R18" s="1"/>
      <c r="S18" s="1"/>
      <c r="T18" s="1"/>
      <c r="U18" s="1"/>
      <c r="V18" s="1"/>
      <c r="W18" s="1"/>
      <c r="X18" s="1"/>
      <c r="Y18" s="1"/>
      <c r="Z18" s="1"/>
    </row>
    <row r="19" spans="1:26" ht="18.649999999999999" customHeight="1" x14ac:dyDescent="0.35">
      <c r="A19" s="1"/>
      <c r="B19" s="1" t="s">
        <v>23</v>
      </c>
      <c r="C19" s="3">
        <f>C17*C18*60</f>
        <v>111360</v>
      </c>
      <c r="D19" s="1"/>
      <c r="E19" s="1"/>
      <c r="F19" s="1"/>
      <c r="G19" s="1"/>
      <c r="H19" s="1"/>
      <c r="I19" s="1"/>
      <c r="J19" s="1"/>
      <c r="K19" s="1"/>
      <c r="L19" s="1"/>
      <c r="M19" s="1"/>
      <c r="N19" s="1"/>
      <c r="O19" s="1"/>
      <c r="P19" s="1"/>
      <c r="Q19" s="1"/>
      <c r="R19" s="1"/>
      <c r="S19" s="1"/>
      <c r="T19" s="1"/>
      <c r="U19" s="1"/>
      <c r="V19" s="1"/>
      <c r="W19" s="1"/>
      <c r="X19" s="1"/>
      <c r="Y19" s="1"/>
      <c r="Z19" s="1"/>
    </row>
    <row r="20" spans="1:26" ht="18.649999999999999" customHeight="1" x14ac:dyDescent="0.35">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8.649999999999999" customHeight="1" x14ac:dyDescent="0.35">
      <c r="A21" s="1"/>
      <c r="B21" s="138" t="s">
        <v>24</v>
      </c>
      <c r="C21" s="139"/>
      <c r="D21" s="1"/>
      <c r="E21" s="1"/>
      <c r="F21" s="1"/>
      <c r="G21" s="1"/>
      <c r="H21" s="1"/>
      <c r="I21" s="1"/>
      <c r="J21" s="1"/>
      <c r="K21" s="1"/>
      <c r="L21" s="1"/>
      <c r="M21" s="1"/>
      <c r="N21" s="1"/>
      <c r="O21" s="1"/>
      <c r="P21" s="1"/>
      <c r="Q21" s="1"/>
      <c r="R21" s="1"/>
      <c r="S21" s="1"/>
      <c r="T21" s="1"/>
      <c r="U21" s="1"/>
      <c r="V21" s="1"/>
      <c r="W21" s="1"/>
      <c r="X21" s="1"/>
      <c r="Y21" s="1"/>
      <c r="Z21" s="1"/>
    </row>
    <row r="22" spans="1:26" ht="18.649999999999999" customHeight="1" x14ac:dyDescent="0.35">
      <c r="A22" s="1"/>
      <c r="B22" s="10" t="s">
        <v>25</v>
      </c>
      <c r="C22" s="11">
        <v>3.1</v>
      </c>
      <c r="D22" s="1" t="s">
        <v>26</v>
      </c>
      <c r="E22" s="1"/>
      <c r="F22" s="1"/>
      <c r="G22" s="1"/>
      <c r="H22" s="1"/>
      <c r="I22" s="1"/>
      <c r="J22" s="1"/>
      <c r="K22" s="1"/>
      <c r="L22" s="1"/>
      <c r="M22" s="1"/>
      <c r="N22" s="1"/>
      <c r="O22" s="1"/>
      <c r="P22" s="1"/>
      <c r="Q22" s="1"/>
      <c r="R22" s="1"/>
      <c r="S22" s="1"/>
      <c r="T22" s="1"/>
      <c r="U22" s="1"/>
      <c r="V22" s="1"/>
      <c r="W22" s="1"/>
      <c r="X22" s="1"/>
      <c r="Y22" s="1"/>
      <c r="Z22" s="1"/>
    </row>
    <row r="23" spans="1:26" ht="18.649999999999999" customHeight="1" x14ac:dyDescent="0.35">
      <c r="A23" s="1"/>
      <c r="B23" s="10" t="s">
        <v>27</v>
      </c>
      <c r="C23" s="11">
        <v>3.25</v>
      </c>
      <c r="D23" s="1" t="s">
        <v>26</v>
      </c>
      <c r="E23" s="1"/>
      <c r="F23" s="1"/>
      <c r="G23" s="1"/>
      <c r="H23" s="1"/>
      <c r="I23" s="1"/>
      <c r="J23" s="1"/>
      <c r="K23" s="1"/>
      <c r="L23" s="1"/>
      <c r="M23" s="1"/>
      <c r="N23" s="1"/>
      <c r="O23" s="1"/>
      <c r="P23" s="1"/>
      <c r="Q23" s="1"/>
      <c r="R23" s="1"/>
      <c r="S23" s="1"/>
      <c r="T23" s="1"/>
      <c r="U23" s="1"/>
      <c r="V23" s="1"/>
      <c r="W23" s="1"/>
      <c r="X23" s="1"/>
      <c r="Y23" s="1"/>
      <c r="Z23" s="1"/>
    </row>
    <row r="24" spans="1:26" ht="18.649999999999999" customHeight="1" x14ac:dyDescent="0.35">
      <c r="A24" s="1"/>
      <c r="B24" s="12" t="s">
        <v>28</v>
      </c>
      <c r="C24" s="11">
        <v>6</v>
      </c>
      <c r="D24" s="1" t="s">
        <v>26</v>
      </c>
      <c r="E24" s="1"/>
      <c r="F24" s="1"/>
      <c r="G24" s="1"/>
      <c r="H24" s="1"/>
      <c r="I24" s="1"/>
      <c r="J24" s="1"/>
      <c r="K24" s="1"/>
      <c r="L24" s="1"/>
      <c r="M24" s="1"/>
      <c r="N24" s="1"/>
      <c r="O24" s="1"/>
      <c r="P24" s="1"/>
      <c r="Q24" s="1"/>
      <c r="R24" s="1"/>
      <c r="S24" s="1"/>
      <c r="T24" s="1"/>
      <c r="U24" s="1"/>
      <c r="V24" s="1"/>
      <c r="W24" s="1"/>
      <c r="X24" s="1"/>
      <c r="Y24" s="1"/>
      <c r="Z24" s="1"/>
    </row>
    <row r="25" spans="1:26" ht="18.649999999999999" customHeight="1" x14ac:dyDescent="0.35">
      <c r="A25" s="1"/>
      <c r="B25" s="10" t="s">
        <v>29</v>
      </c>
      <c r="C25" s="11">
        <v>6.73</v>
      </c>
      <c r="D25" s="1" t="s">
        <v>30</v>
      </c>
      <c r="E25" s="1"/>
      <c r="F25" s="1"/>
      <c r="G25" s="1"/>
      <c r="H25" s="1"/>
      <c r="I25" s="1"/>
      <c r="J25" s="1"/>
      <c r="K25" s="1"/>
      <c r="L25" s="1"/>
      <c r="M25" s="1"/>
      <c r="N25" s="1"/>
      <c r="O25" s="1"/>
      <c r="P25" s="1"/>
      <c r="Q25" s="1"/>
      <c r="R25" s="1"/>
      <c r="S25" s="1"/>
      <c r="T25" s="1"/>
      <c r="U25" s="1"/>
      <c r="V25" s="1"/>
      <c r="W25" s="1"/>
      <c r="X25" s="1"/>
      <c r="Y25" s="1"/>
      <c r="Z25" s="1"/>
    </row>
    <row r="26" spans="1:26" ht="18.649999999999999" customHeight="1" x14ac:dyDescent="0.35">
      <c r="A26" s="1"/>
      <c r="B26" s="10" t="s">
        <v>31</v>
      </c>
      <c r="C26" s="11">
        <v>10</v>
      </c>
      <c r="D26" s="1" t="s">
        <v>32</v>
      </c>
      <c r="E26" s="1"/>
      <c r="F26" s="1"/>
      <c r="G26" s="1"/>
      <c r="H26" s="1"/>
      <c r="I26" s="1"/>
      <c r="J26" s="1"/>
      <c r="K26" s="1"/>
      <c r="L26" s="1"/>
      <c r="M26" s="1"/>
      <c r="N26" s="1"/>
      <c r="O26" s="1"/>
      <c r="P26" s="1"/>
      <c r="Q26" s="1"/>
      <c r="R26" s="1"/>
      <c r="S26" s="1"/>
      <c r="T26" s="1"/>
      <c r="U26" s="1"/>
      <c r="V26" s="1"/>
      <c r="W26" s="1"/>
      <c r="X26" s="1"/>
      <c r="Y26" s="1"/>
      <c r="Z26" s="1"/>
    </row>
    <row r="27" spans="1:26" ht="18.649999999999999" customHeight="1" x14ac:dyDescent="0.35">
      <c r="A27" s="1"/>
      <c r="B27" s="10"/>
      <c r="C27" s="11"/>
      <c r="D27" s="1"/>
      <c r="E27" s="1"/>
      <c r="F27" s="1"/>
      <c r="G27" s="1"/>
      <c r="H27" s="1"/>
      <c r="I27" s="1"/>
      <c r="J27" s="1"/>
      <c r="K27" s="1"/>
      <c r="L27" s="1"/>
      <c r="M27" s="1"/>
      <c r="N27" s="1"/>
      <c r="O27" s="1"/>
      <c r="P27" s="1"/>
      <c r="Q27" s="1"/>
      <c r="R27" s="1"/>
      <c r="S27" s="1"/>
      <c r="T27" s="1"/>
      <c r="U27" s="1"/>
      <c r="V27" s="1"/>
      <c r="W27" s="1"/>
      <c r="X27" s="1"/>
      <c r="Y27" s="1"/>
      <c r="Z27" s="1"/>
    </row>
    <row r="28" spans="1:26" ht="18.649999999999999" customHeight="1" x14ac:dyDescent="0.35">
      <c r="A28" s="1"/>
      <c r="B28" s="138" t="s">
        <v>33</v>
      </c>
      <c r="C28" s="139"/>
      <c r="D28" s="1"/>
      <c r="E28" s="1"/>
      <c r="F28" s="1"/>
      <c r="G28" s="1"/>
      <c r="H28" s="1"/>
      <c r="I28" s="1"/>
      <c r="J28" s="1"/>
      <c r="K28" s="1"/>
      <c r="L28" s="1"/>
      <c r="M28" s="1"/>
      <c r="N28" s="1"/>
      <c r="O28" s="1"/>
      <c r="P28" s="1"/>
      <c r="Q28" s="1"/>
      <c r="R28" s="1"/>
      <c r="S28" s="1"/>
      <c r="T28" s="1"/>
      <c r="U28" s="1"/>
      <c r="V28" s="1"/>
      <c r="W28" s="1"/>
      <c r="X28" s="1"/>
      <c r="Y28" s="1"/>
      <c r="Z28" s="1"/>
    </row>
    <row r="29" spans="1:26" ht="18.649999999999999" customHeight="1" x14ac:dyDescent="0.35">
      <c r="A29" s="1"/>
      <c r="B29" s="12" t="s">
        <v>34</v>
      </c>
      <c r="C29" s="8">
        <v>963972</v>
      </c>
      <c r="D29" s="1" t="s">
        <v>35</v>
      </c>
      <c r="E29" s="1"/>
      <c r="F29" s="1"/>
      <c r="G29" s="1"/>
      <c r="H29" s="1"/>
      <c r="I29" s="1"/>
      <c r="J29" s="1"/>
      <c r="K29" s="1"/>
      <c r="L29" s="1"/>
      <c r="M29" s="1"/>
      <c r="N29" s="1"/>
      <c r="O29" s="1"/>
      <c r="P29" s="1"/>
      <c r="Q29" s="1"/>
      <c r="R29" s="1"/>
      <c r="S29" s="1"/>
      <c r="T29" s="1"/>
      <c r="U29" s="1"/>
      <c r="V29" s="1"/>
      <c r="W29" s="1"/>
      <c r="X29" s="1"/>
      <c r="Y29" s="1"/>
      <c r="Z29" s="1"/>
    </row>
    <row r="30" spans="1:26" ht="18.649999999999999" customHeight="1" x14ac:dyDescent="0.35">
      <c r="A30" s="1"/>
      <c r="B30" s="12" t="s">
        <v>36</v>
      </c>
      <c r="C30" s="9">
        <v>110</v>
      </c>
      <c r="D30" s="1" t="s">
        <v>37</v>
      </c>
      <c r="E30" s="1"/>
      <c r="F30" s="1"/>
      <c r="G30" s="1"/>
      <c r="H30" s="1"/>
      <c r="I30" s="1"/>
      <c r="J30" s="1"/>
      <c r="K30" s="1"/>
      <c r="L30" s="1"/>
      <c r="M30" s="1"/>
      <c r="N30" s="1"/>
      <c r="O30" s="1"/>
      <c r="P30" s="1"/>
      <c r="Q30" s="1"/>
      <c r="R30" s="1"/>
      <c r="S30" s="1"/>
      <c r="T30" s="1"/>
      <c r="U30" s="1"/>
      <c r="V30" s="1"/>
      <c r="W30" s="1"/>
      <c r="X30" s="1"/>
      <c r="Y30" s="1"/>
      <c r="Z30" s="1"/>
    </row>
    <row r="31" spans="1:26" ht="18.649999999999999" customHeight="1" x14ac:dyDescent="0.35">
      <c r="A31" s="1"/>
      <c r="B31" s="12" t="s">
        <v>38</v>
      </c>
      <c r="C31" s="9">
        <v>4</v>
      </c>
      <c r="D31" s="1" t="s">
        <v>39</v>
      </c>
      <c r="E31" s="1"/>
      <c r="F31" s="1"/>
      <c r="G31" s="1"/>
      <c r="H31" s="1"/>
      <c r="I31" s="1"/>
      <c r="J31" s="1"/>
      <c r="K31" s="1"/>
      <c r="L31" s="1"/>
      <c r="M31" s="1"/>
      <c r="N31" s="1"/>
      <c r="O31" s="1"/>
      <c r="P31" s="1"/>
      <c r="Q31" s="1"/>
      <c r="R31" s="1"/>
      <c r="S31" s="1"/>
      <c r="T31" s="1"/>
      <c r="U31" s="1"/>
      <c r="V31" s="1"/>
      <c r="W31" s="1"/>
      <c r="X31" s="1"/>
      <c r="Y31" s="1"/>
      <c r="Z31" s="1"/>
    </row>
    <row r="32" spans="1:26" ht="18.649999999999999" customHeight="1" x14ac:dyDescent="0.35">
      <c r="A32" s="1"/>
      <c r="B32" s="1" t="s">
        <v>40</v>
      </c>
      <c r="C32" s="1">
        <v>2</v>
      </c>
      <c r="D32" s="1" t="s">
        <v>41</v>
      </c>
      <c r="E32" s="1"/>
      <c r="F32" s="1"/>
      <c r="G32" s="1"/>
      <c r="H32" s="1"/>
      <c r="I32" s="1"/>
      <c r="J32" s="1"/>
      <c r="K32" s="1"/>
      <c r="L32" s="1"/>
      <c r="M32" s="1"/>
      <c r="N32" s="1"/>
      <c r="O32" s="1"/>
      <c r="P32" s="1"/>
      <c r="Q32" s="1"/>
      <c r="R32" s="1"/>
      <c r="S32" s="1"/>
      <c r="T32" s="1"/>
      <c r="U32" s="1"/>
      <c r="V32" s="1"/>
      <c r="W32" s="1"/>
      <c r="X32" s="1"/>
      <c r="Y32" s="1"/>
      <c r="Z32" s="1"/>
    </row>
    <row r="33" spans="1:26" ht="18.649999999999999" customHeight="1" x14ac:dyDescent="0.35">
      <c r="A33" s="1"/>
      <c r="B33" s="1" t="s">
        <v>42</v>
      </c>
      <c r="C33" s="1">
        <v>40</v>
      </c>
      <c r="D33" s="1" t="s">
        <v>43</v>
      </c>
      <c r="E33" s="1"/>
      <c r="F33" s="1"/>
      <c r="G33" s="1"/>
      <c r="H33" s="1"/>
      <c r="I33" s="1"/>
      <c r="J33" s="1"/>
      <c r="K33" s="1"/>
      <c r="L33" s="1"/>
      <c r="M33" s="1"/>
      <c r="N33" s="1"/>
      <c r="O33" s="1"/>
      <c r="P33" s="1"/>
      <c r="Q33" s="1"/>
      <c r="R33" s="1"/>
      <c r="S33" s="1"/>
      <c r="T33" s="1"/>
      <c r="U33" s="1"/>
      <c r="V33" s="1"/>
      <c r="W33" s="1"/>
      <c r="X33" s="1"/>
      <c r="Y33" s="1"/>
      <c r="Z33" s="1"/>
    </row>
    <row r="34" spans="1:26" ht="18.649999999999999" customHeight="1" x14ac:dyDescent="0.35">
      <c r="A34" s="1"/>
      <c r="B34" s="1" t="s">
        <v>44</v>
      </c>
      <c r="C34" s="1">
        <v>5</v>
      </c>
      <c r="D34" s="1"/>
      <c r="E34" s="1"/>
      <c r="F34" s="1"/>
      <c r="G34" s="1"/>
      <c r="H34" s="1"/>
      <c r="I34" s="1"/>
      <c r="J34" s="1"/>
      <c r="K34" s="1"/>
      <c r="L34" s="1"/>
      <c r="M34" s="1"/>
      <c r="N34" s="1"/>
      <c r="O34" s="1"/>
      <c r="P34" s="1"/>
      <c r="Q34" s="1"/>
      <c r="R34" s="1"/>
      <c r="S34" s="1"/>
      <c r="T34" s="1"/>
      <c r="U34" s="1"/>
      <c r="V34" s="1"/>
      <c r="W34" s="1"/>
      <c r="X34" s="1"/>
      <c r="Y34" s="1"/>
      <c r="Z34" s="1"/>
    </row>
    <row r="35" spans="1:26" ht="18.649999999999999" customHeight="1" x14ac:dyDescent="0.35">
      <c r="A35" s="1"/>
      <c r="B35" s="1"/>
      <c r="C35" s="1"/>
      <c r="D35" s="1"/>
      <c r="E35" s="1"/>
      <c r="F35" s="1"/>
      <c r="G35" s="13"/>
      <c r="H35" s="1"/>
      <c r="I35" s="1"/>
      <c r="J35" s="1"/>
      <c r="K35" s="1"/>
      <c r="L35" s="1"/>
      <c r="M35" s="1"/>
      <c r="N35" s="1"/>
      <c r="O35" s="1"/>
      <c r="P35" s="1"/>
      <c r="Q35" s="1"/>
      <c r="R35" s="1"/>
      <c r="S35" s="1"/>
      <c r="T35" s="1"/>
      <c r="U35" s="1"/>
      <c r="V35" s="1"/>
      <c r="W35" s="1"/>
      <c r="X35" s="1"/>
      <c r="Y35" s="1"/>
      <c r="Z35" s="1"/>
    </row>
    <row r="36" spans="1:26" ht="18.649999999999999" customHeight="1" x14ac:dyDescent="0.35">
      <c r="A36" s="1"/>
      <c r="B36" s="138" t="s">
        <v>45</v>
      </c>
      <c r="C36" s="139"/>
      <c r="D36" s="1"/>
      <c r="E36" s="1"/>
      <c r="F36" s="1"/>
      <c r="G36" s="13"/>
      <c r="H36" s="1"/>
      <c r="I36" s="1"/>
      <c r="J36" s="1"/>
      <c r="K36" s="1"/>
      <c r="L36" s="1"/>
      <c r="M36" s="1"/>
      <c r="N36" s="1"/>
      <c r="O36" s="1"/>
      <c r="P36" s="1"/>
      <c r="Q36" s="1"/>
      <c r="R36" s="1"/>
      <c r="S36" s="1"/>
      <c r="T36" s="1"/>
      <c r="U36" s="1"/>
      <c r="V36" s="1"/>
      <c r="W36" s="1"/>
      <c r="X36" s="1"/>
      <c r="Y36" s="1"/>
      <c r="Z36" s="1"/>
    </row>
    <row r="37" spans="1:26" ht="18.649999999999999" customHeight="1" x14ac:dyDescent="0.35">
      <c r="A37" s="1"/>
      <c r="B37" s="1" t="s">
        <v>46</v>
      </c>
      <c r="C37" s="14">
        <v>2000</v>
      </c>
      <c r="D37" s="1" t="s">
        <v>47</v>
      </c>
      <c r="E37" s="1"/>
      <c r="F37" s="1"/>
      <c r="G37" s="13"/>
      <c r="H37" s="1"/>
      <c r="I37" s="1"/>
      <c r="J37" s="1"/>
      <c r="K37" s="1"/>
      <c r="L37" s="1"/>
      <c r="M37" s="1"/>
      <c r="N37" s="1"/>
      <c r="O37" s="1"/>
      <c r="P37" s="1"/>
      <c r="Q37" s="1"/>
      <c r="R37" s="1"/>
      <c r="S37" s="1"/>
      <c r="T37" s="1"/>
      <c r="U37" s="1"/>
      <c r="V37" s="1"/>
      <c r="W37" s="1"/>
      <c r="X37" s="1"/>
      <c r="Y37" s="1"/>
      <c r="Z37" s="1"/>
    </row>
    <row r="38" spans="1:26" ht="18.649999999999999" customHeight="1" x14ac:dyDescent="0.35">
      <c r="A38" s="1"/>
      <c r="B38" s="1" t="s">
        <v>48</v>
      </c>
      <c r="C38" s="15">
        <v>9000</v>
      </c>
      <c r="D38" s="1" t="s">
        <v>49</v>
      </c>
      <c r="E38" s="1"/>
      <c r="F38" s="1"/>
      <c r="G38" s="13"/>
      <c r="H38" s="1"/>
      <c r="I38" s="1"/>
      <c r="J38" s="1"/>
      <c r="K38" s="1"/>
      <c r="L38" s="1"/>
      <c r="M38" s="1"/>
      <c r="N38" s="1"/>
      <c r="O38" s="1"/>
      <c r="P38" s="1"/>
      <c r="Q38" s="1"/>
      <c r="R38" s="1"/>
      <c r="S38" s="1"/>
      <c r="T38" s="1"/>
      <c r="U38" s="1"/>
      <c r="V38" s="1"/>
      <c r="W38" s="1"/>
      <c r="X38" s="1"/>
      <c r="Y38" s="1"/>
      <c r="Z38" s="1"/>
    </row>
    <row r="39" spans="1:26" ht="18.649999999999999" customHeight="1" x14ac:dyDescent="0.35">
      <c r="A39" s="1"/>
      <c r="B39" s="1" t="s">
        <v>50</v>
      </c>
      <c r="C39" s="9">
        <v>11</v>
      </c>
      <c r="D39" s="1" t="s">
        <v>51</v>
      </c>
      <c r="E39" s="1"/>
      <c r="F39" s="1"/>
      <c r="G39" s="13"/>
      <c r="H39" s="1"/>
      <c r="I39" s="1"/>
      <c r="J39" s="1"/>
      <c r="K39" s="1"/>
      <c r="L39" s="1"/>
      <c r="M39" s="1"/>
      <c r="N39" s="1"/>
      <c r="O39" s="1"/>
      <c r="P39" s="1"/>
      <c r="Q39" s="1"/>
      <c r="R39" s="1"/>
      <c r="S39" s="1"/>
      <c r="T39" s="1"/>
      <c r="U39" s="1"/>
      <c r="V39" s="1"/>
      <c r="W39" s="1"/>
      <c r="X39" s="1"/>
      <c r="Y39" s="1"/>
      <c r="Z39" s="1"/>
    </row>
    <row r="40" spans="1:26" ht="18.649999999999999" customHeight="1" x14ac:dyDescent="0.35">
      <c r="A40" s="1"/>
      <c r="B40" s="1" t="s">
        <v>52</v>
      </c>
      <c r="C40" s="9">
        <v>24</v>
      </c>
      <c r="D40" s="1" t="s">
        <v>53</v>
      </c>
      <c r="E40" s="1"/>
      <c r="F40" s="1"/>
      <c r="G40" s="13"/>
      <c r="H40" s="1"/>
      <c r="I40" s="1"/>
      <c r="J40" s="1"/>
      <c r="K40" s="1"/>
      <c r="L40" s="1"/>
      <c r="M40" s="1"/>
      <c r="N40" s="1"/>
      <c r="O40" s="1"/>
      <c r="P40" s="1"/>
      <c r="Q40" s="1"/>
      <c r="R40" s="1"/>
      <c r="S40" s="1"/>
      <c r="T40" s="1"/>
      <c r="U40" s="1"/>
      <c r="V40" s="1"/>
      <c r="W40" s="1"/>
      <c r="X40" s="1"/>
      <c r="Y40" s="1"/>
      <c r="Z40" s="1"/>
    </row>
    <row r="41" spans="1:26" ht="18.649999999999999" customHeight="1" x14ac:dyDescent="0.35">
      <c r="A41" s="1"/>
      <c r="B41" s="1" t="s">
        <v>54</v>
      </c>
      <c r="C41" s="16">
        <v>2000</v>
      </c>
      <c r="D41" s="1" t="s">
        <v>47</v>
      </c>
      <c r="E41" s="1"/>
      <c r="F41" s="1"/>
      <c r="G41" s="13"/>
      <c r="H41" s="1"/>
      <c r="I41" s="1"/>
      <c r="J41" s="1"/>
      <c r="K41" s="1"/>
      <c r="L41" s="1"/>
      <c r="M41" s="1"/>
      <c r="N41" s="1"/>
      <c r="O41" s="1"/>
      <c r="P41" s="1"/>
      <c r="Q41" s="1"/>
      <c r="R41" s="1"/>
      <c r="S41" s="1"/>
      <c r="T41" s="1"/>
      <c r="U41" s="1"/>
      <c r="V41" s="1"/>
      <c r="W41" s="1"/>
      <c r="X41" s="1"/>
      <c r="Y41" s="1"/>
      <c r="Z41" s="1"/>
    </row>
    <row r="42" spans="1:26" ht="18.649999999999999" customHeight="1" x14ac:dyDescent="0.35">
      <c r="A42" s="1"/>
      <c r="B42" s="1" t="s">
        <v>55</v>
      </c>
      <c r="C42" s="15">
        <v>4380</v>
      </c>
      <c r="D42" s="1" t="s">
        <v>56</v>
      </c>
      <c r="E42" s="1"/>
      <c r="F42" s="1"/>
      <c r="G42" s="13"/>
      <c r="H42" s="1"/>
      <c r="I42" s="1"/>
      <c r="J42" s="1"/>
      <c r="K42" s="1"/>
      <c r="L42" s="1"/>
      <c r="M42" s="1"/>
      <c r="N42" s="1"/>
      <c r="O42" s="1"/>
      <c r="P42" s="1"/>
      <c r="Q42" s="1"/>
      <c r="R42" s="1"/>
      <c r="S42" s="1"/>
      <c r="T42" s="1"/>
      <c r="U42" s="1"/>
      <c r="V42" s="1"/>
      <c r="W42" s="1"/>
      <c r="X42" s="1"/>
      <c r="Y42" s="1"/>
      <c r="Z42" s="1"/>
    </row>
    <row r="43" spans="1:26" ht="18.649999999999999" customHeight="1" x14ac:dyDescent="0.35">
      <c r="A43" s="1"/>
      <c r="B43" s="1" t="s">
        <v>57</v>
      </c>
      <c r="C43" s="9">
        <v>25</v>
      </c>
      <c r="D43" s="1" t="s">
        <v>58</v>
      </c>
      <c r="E43" s="1"/>
      <c r="F43" s="1"/>
      <c r="G43" s="13"/>
      <c r="H43" s="1"/>
      <c r="I43" s="1"/>
      <c r="J43" s="1"/>
      <c r="K43" s="1"/>
      <c r="L43" s="1"/>
      <c r="M43" s="1"/>
      <c r="N43" s="1"/>
      <c r="O43" s="1"/>
      <c r="P43" s="1"/>
      <c r="Q43" s="1"/>
      <c r="R43" s="1"/>
      <c r="S43" s="1"/>
      <c r="T43" s="1"/>
      <c r="U43" s="1"/>
      <c r="V43" s="1"/>
      <c r="W43" s="1"/>
      <c r="X43" s="1"/>
      <c r="Y43" s="1"/>
      <c r="Z43" s="1"/>
    </row>
    <row r="44" spans="1:26" ht="18.649999999999999" customHeight="1" x14ac:dyDescent="0.35">
      <c r="A44" s="1"/>
      <c r="B44" s="1" t="s">
        <v>59</v>
      </c>
      <c r="C44" s="9">
        <v>23</v>
      </c>
      <c r="D44" s="1" t="s">
        <v>58</v>
      </c>
      <c r="E44" s="1"/>
      <c r="F44" s="1"/>
      <c r="G44" s="13"/>
      <c r="H44" s="1"/>
      <c r="I44" s="1"/>
      <c r="J44" s="1"/>
      <c r="K44" s="1"/>
      <c r="L44" s="1"/>
      <c r="M44" s="1"/>
      <c r="N44" s="1"/>
      <c r="O44" s="1"/>
      <c r="P44" s="1"/>
      <c r="Q44" s="1"/>
      <c r="R44" s="1"/>
      <c r="S44" s="1"/>
      <c r="T44" s="1"/>
      <c r="U44" s="1"/>
      <c r="V44" s="1"/>
      <c r="W44" s="1"/>
      <c r="X44" s="1"/>
      <c r="Y44" s="1"/>
      <c r="Z44" s="1"/>
    </row>
    <row r="45" spans="1:26" ht="18.649999999999999" customHeight="1" x14ac:dyDescent="0.35">
      <c r="A45" s="1"/>
      <c r="B45" s="1"/>
      <c r="C45" s="1"/>
      <c r="D45" s="1"/>
      <c r="E45" s="1"/>
      <c r="F45" s="1"/>
      <c r="G45" s="13"/>
      <c r="H45" s="1"/>
      <c r="I45" s="1"/>
      <c r="J45" s="1"/>
      <c r="K45" s="1"/>
      <c r="L45" s="1"/>
      <c r="M45" s="1"/>
      <c r="N45" s="1"/>
      <c r="O45" s="1"/>
      <c r="P45" s="1"/>
      <c r="Q45" s="1"/>
      <c r="R45" s="1"/>
      <c r="S45" s="1"/>
      <c r="T45" s="1"/>
      <c r="U45" s="1"/>
      <c r="V45" s="1"/>
      <c r="W45" s="1"/>
      <c r="X45" s="1"/>
      <c r="Y45" s="1"/>
      <c r="Z45" s="1"/>
    </row>
    <row r="46" spans="1:26" ht="18.649999999999999" customHeight="1" x14ac:dyDescent="0.35">
      <c r="A46" s="1"/>
      <c r="B46" s="138" t="s">
        <v>60</v>
      </c>
      <c r="C46" s="139"/>
      <c r="D46" s="1"/>
      <c r="E46" s="1"/>
      <c r="F46" s="1"/>
      <c r="G46" s="1"/>
      <c r="H46" s="1"/>
      <c r="I46" s="1"/>
      <c r="J46" s="1"/>
      <c r="K46" s="1"/>
      <c r="L46" s="1"/>
      <c r="M46" s="1"/>
      <c r="N46" s="1"/>
      <c r="O46" s="1"/>
      <c r="P46" s="1"/>
      <c r="Q46" s="1"/>
      <c r="R46" s="1"/>
      <c r="S46" s="1"/>
      <c r="T46" s="1"/>
      <c r="U46" s="1"/>
      <c r="V46" s="1"/>
      <c r="W46" s="1"/>
      <c r="X46" s="1"/>
      <c r="Y46" s="1"/>
      <c r="Z46" s="1"/>
    </row>
    <row r="47" spans="1:26" ht="18.649999999999999" customHeight="1" x14ac:dyDescent="0.35">
      <c r="A47" s="1"/>
      <c r="B47" s="1" t="s">
        <v>61</v>
      </c>
      <c r="C47" s="17">
        <v>1128000</v>
      </c>
      <c r="D47" s="1" t="s">
        <v>62</v>
      </c>
      <c r="E47" s="1"/>
      <c r="F47" s="1"/>
      <c r="G47" s="1"/>
      <c r="H47" s="1"/>
      <c r="I47" s="1"/>
      <c r="J47" s="1"/>
      <c r="K47" s="1"/>
      <c r="L47" s="1"/>
      <c r="M47" s="1"/>
      <c r="N47" s="1"/>
      <c r="O47" s="1"/>
      <c r="P47" s="1"/>
      <c r="Q47" s="1"/>
      <c r="R47" s="1"/>
      <c r="S47" s="1"/>
      <c r="T47" s="1"/>
      <c r="U47" s="1"/>
      <c r="V47" s="1"/>
      <c r="W47" s="1"/>
      <c r="X47" s="1"/>
      <c r="Y47" s="1"/>
      <c r="Z47" s="1"/>
    </row>
    <row r="48" spans="1:26" ht="18.649999999999999" customHeight="1" x14ac:dyDescent="0.35">
      <c r="A48" s="1"/>
      <c r="B48" s="1" t="s">
        <v>63</v>
      </c>
      <c r="C48" s="17">
        <v>793200</v>
      </c>
      <c r="D48" s="1" t="s">
        <v>62</v>
      </c>
      <c r="E48" s="1"/>
      <c r="F48" s="1"/>
      <c r="G48" s="1"/>
      <c r="H48" s="1"/>
      <c r="I48" s="1"/>
      <c r="J48" s="1"/>
      <c r="K48" s="1"/>
      <c r="L48" s="1"/>
      <c r="M48" s="1"/>
      <c r="N48" s="1"/>
      <c r="O48" s="1"/>
      <c r="P48" s="1"/>
      <c r="Q48" s="1"/>
      <c r="R48" s="1"/>
      <c r="S48" s="1"/>
      <c r="T48" s="1"/>
      <c r="U48" s="1"/>
      <c r="V48" s="1"/>
      <c r="W48" s="1"/>
      <c r="X48" s="1"/>
      <c r="Y48" s="1"/>
      <c r="Z48" s="1"/>
    </row>
    <row r="49" spans="1:26" ht="18.649999999999999" customHeight="1" x14ac:dyDescent="0.35">
      <c r="A49" s="1"/>
      <c r="B49" s="1" t="s">
        <v>64</v>
      </c>
      <c r="C49" s="17">
        <v>624000</v>
      </c>
      <c r="D49" s="1" t="s">
        <v>62</v>
      </c>
      <c r="E49" s="1"/>
      <c r="F49" s="1"/>
      <c r="G49" s="1"/>
      <c r="H49" s="1"/>
      <c r="I49" s="1"/>
      <c r="J49" s="1"/>
      <c r="K49" s="1"/>
      <c r="L49" s="1"/>
      <c r="M49" s="1"/>
      <c r="N49" s="1"/>
      <c r="O49" s="1"/>
      <c r="P49" s="1"/>
      <c r="Q49" s="1"/>
      <c r="R49" s="1"/>
      <c r="S49" s="1"/>
      <c r="T49" s="1"/>
      <c r="U49" s="1"/>
      <c r="V49" s="1"/>
      <c r="W49" s="1"/>
      <c r="X49" s="1"/>
      <c r="Y49" s="1"/>
      <c r="Z49" s="1"/>
    </row>
    <row r="50" spans="1:26" ht="18.649999999999999" customHeight="1" x14ac:dyDescent="0.35">
      <c r="A50" s="1"/>
      <c r="B50" s="1" t="s">
        <v>65</v>
      </c>
      <c r="C50" s="17">
        <v>669000</v>
      </c>
      <c r="D50" s="1" t="s">
        <v>62</v>
      </c>
      <c r="E50" s="1"/>
      <c r="F50" s="1"/>
      <c r="G50" s="1"/>
      <c r="H50" s="1"/>
      <c r="I50" s="1"/>
      <c r="J50" s="1"/>
      <c r="K50" s="1"/>
      <c r="L50" s="1"/>
      <c r="M50" s="1"/>
      <c r="N50" s="1"/>
      <c r="O50" s="1"/>
      <c r="P50" s="1"/>
      <c r="Q50" s="1"/>
      <c r="R50" s="1"/>
      <c r="S50" s="1"/>
      <c r="T50" s="1"/>
      <c r="U50" s="1"/>
      <c r="V50" s="1"/>
      <c r="W50" s="1"/>
      <c r="X50" s="1"/>
      <c r="Y50" s="1"/>
      <c r="Z50" s="1"/>
    </row>
    <row r="51" spans="1:26" ht="18.649999999999999" customHeight="1" x14ac:dyDescent="0.35">
      <c r="A51" s="1"/>
      <c r="B51" s="1" t="s">
        <v>66</v>
      </c>
      <c r="C51" s="7">
        <v>0.15</v>
      </c>
      <c r="D51" s="1" t="s">
        <v>62</v>
      </c>
      <c r="E51" s="1"/>
      <c r="F51" s="1"/>
      <c r="G51" s="1"/>
      <c r="H51" s="1"/>
      <c r="I51" s="1"/>
      <c r="J51" s="1"/>
      <c r="K51" s="1"/>
      <c r="L51" s="1"/>
      <c r="M51" s="1"/>
      <c r="N51" s="1"/>
      <c r="O51" s="1"/>
      <c r="P51" s="1"/>
      <c r="Q51" s="1"/>
      <c r="R51" s="1"/>
      <c r="S51" s="1"/>
      <c r="T51" s="1"/>
      <c r="U51" s="1"/>
      <c r="V51" s="1"/>
      <c r="W51" s="1"/>
      <c r="X51" s="1"/>
      <c r="Y51" s="1"/>
      <c r="Z51" s="1"/>
    </row>
    <row r="52" spans="1:26" ht="18.649999999999999" customHeight="1" x14ac:dyDescent="0.35">
      <c r="A52" s="1"/>
      <c r="B52" s="1" t="s">
        <v>67</v>
      </c>
      <c r="C52" s="17">
        <v>500000</v>
      </c>
      <c r="D52" s="1" t="s">
        <v>62</v>
      </c>
      <c r="E52" s="1"/>
      <c r="F52" s="1"/>
      <c r="G52" s="1"/>
      <c r="H52" s="1"/>
      <c r="I52" s="1"/>
      <c r="J52" s="1"/>
      <c r="K52" s="1"/>
      <c r="L52" s="1"/>
      <c r="M52" s="1"/>
      <c r="N52" s="1"/>
      <c r="O52" s="1"/>
      <c r="P52" s="1"/>
      <c r="Q52" s="1"/>
      <c r="R52" s="1"/>
      <c r="S52" s="1"/>
      <c r="T52" s="1"/>
      <c r="U52" s="1"/>
      <c r="V52" s="1"/>
      <c r="W52" s="1"/>
      <c r="X52" s="1"/>
      <c r="Y52" s="1"/>
      <c r="Z52" s="1"/>
    </row>
    <row r="53" spans="1:26" ht="15.7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408.75" customHeight="1" x14ac:dyDescent="0.35">
      <c r="A55" s="18"/>
      <c r="B55" s="140"/>
      <c r="C55" s="141"/>
      <c r="D55" s="141"/>
      <c r="E55" s="19"/>
      <c r="F55" s="19"/>
      <c r="G55" s="19"/>
      <c r="H55" s="18"/>
      <c r="I55" s="18"/>
      <c r="J55" s="18"/>
      <c r="K55" s="18"/>
      <c r="L55" s="18"/>
      <c r="M55" s="18"/>
      <c r="N55" s="18"/>
      <c r="O55" s="18"/>
      <c r="P55" s="18"/>
      <c r="Q55" s="18"/>
      <c r="R55" s="18"/>
      <c r="S55" s="18"/>
      <c r="T55" s="18"/>
      <c r="U55" s="18"/>
      <c r="V55" s="18"/>
      <c r="W55" s="18"/>
      <c r="X55" s="18"/>
      <c r="Y55" s="18"/>
      <c r="Z55" s="18"/>
    </row>
    <row r="56" spans="1:26" ht="15.75" customHeight="1" x14ac:dyDescent="0.35">
      <c r="A56" s="1"/>
      <c r="B56" s="20"/>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35">
      <c r="A57" s="1"/>
      <c r="B57" s="20"/>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35">
      <c r="A58" s="1"/>
      <c r="B58" s="20"/>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35">
      <c r="A59" s="1"/>
      <c r="B59" s="20"/>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35">
      <c r="A60" s="1"/>
      <c r="B60" s="20"/>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35">
      <c r="A61" s="1"/>
      <c r="B61" s="20"/>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35">
      <c r="A62" s="1"/>
      <c r="B62" s="20"/>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35">
      <c r="A63" s="1"/>
      <c r="B63" s="20"/>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35">
      <c r="A64" s="1"/>
      <c r="B64" s="20"/>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35">
      <c r="A65" s="1"/>
      <c r="B65" s="20"/>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35">
      <c r="A66" s="1"/>
      <c r="B66" s="20"/>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35">
      <c r="A67" s="1"/>
      <c r="B67" s="20"/>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35">
      <c r="A68" s="1"/>
      <c r="B68" s="20"/>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35">
      <c r="A69" s="1"/>
      <c r="B69" s="20"/>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35">
      <c r="A70" s="1"/>
      <c r="B70" s="20"/>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35">
      <c r="A71" s="1"/>
      <c r="B71" s="20"/>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35">
      <c r="A72" s="1"/>
      <c r="B72" s="20"/>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35">
      <c r="A73" s="1"/>
      <c r="B73" s="20"/>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35">
      <c r="A74" s="1"/>
      <c r="B74" s="20"/>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35">
      <c r="A75" s="1"/>
      <c r="B75" s="20"/>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35">
      <c r="A76" s="1"/>
      <c r="B76" s="20"/>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35">
      <c r="A77" s="1"/>
      <c r="B77" s="20"/>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35">
      <c r="A78" s="1"/>
      <c r="B78" s="20"/>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35">
      <c r="A79" s="1"/>
      <c r="B79" s="20"/>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35">
      <c r="A80" s="1"/>
      <c r="B80" s="20"/>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35">
      <c r="A81" s="1"/>
      <c r="B81" s="20"/>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35">
      <c r="A82" s="1"/>
      <c r="B82" s="20"/>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35">
      <c r="A83" s="1"/>
      <c r="B83" s="20"/>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35">
      <c r="A84" s="1"/>
      <c r="B84" s="20"/>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35">
      <c r="A85" s="1"/>
      <c r="B85" s="20"/>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35">
      <c r="A86" s="1"/>
      <c r="B86" s="20"/>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35">
      <c r="A87" s="1"/>
      <c r="B87" s="20"/>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35">
      <c r="A88" s="1"/>
      <c r="B88" s="20"/>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35">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row>
    <row r="254" spans="1:26" ht="15.75" customHeight="1" x14ac:dyDescent="0.35">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row>
    <row r="255" spans="1:26" ht="15.75" customHeight="1" x14ac:dyDescent="0.35">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row>
    <row r="256" spans="1:26" ht="15.75" customHeight="1" x14ac:dyDescent="0.35">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row>
    <row r="257" spans="1:26" ht="15.75" customHeight="1" x14ac:dyDescent="0.35">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row>
    <row r="258" spans="1:26" ht="15.75" customHeight="1" x14ac:dyDescent="0.35">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row>
    <row r="259" spans="1:26" ht="15.75" customHeight="1" x14ac:dyDescent="0.35">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row>
    <row r="260" spans="1:26" ht="15.75" customHeight="1" x14ac:dyDescent="0.35">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row>
    <row r="261" spans="1:26" ht="15.75" customHeight="1" x14ac:dyDescent="0.35">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row>
    <row r="262" spans="1:26" ht="15.75" customHeight="1" x14ac:dyDescent="0.35">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row>
    <row r="263" spans="1:26" ht="15.75" customHeight="1" x14ac:dyDescent="0.35">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row>
    <row r="264" spans="1:26" ht="15.75" customHeight="1" x14ac:dyDescent="0.35">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row>
    <row r="265" spans="1:26" ht="15.75" customHeight="1" x14ac:dyDescent="0.35">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row>
    <row r="266" spans="1:26" ht="15.75" customHeight="1" x14ac:dyDescent="0.35">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row>
    <row r="267" spans="1:26" ht="15.75" customHeight="1" x14ac:dyDescent="0.35">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row>
    <row r="268" spans="1:26" ht="15.75" customHeight="1" x14ac:dyDescent="0.35">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row>
    <row r="269" spans="1:26" ht="15.75" customHeight="1" x14ac:dyDescent="0.35">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row>
    <row r="270" spans="1:26" ht="15.75" customHeight="1" x14ac:dyDescent="0.35">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row>
    <row r="271" spans="1:26" ht="15.75" customHeight="1" x14ac:dyDescent="0.35">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row>
    <row r="272" spans="1:26" ht="15.75" customHeight="1" x14ac:dyDescent="0.35">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row>
    <row r="273" spans="1:26" ht="15.75" customHeight="1" x14ac:dyDescent="0.35">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row>
    <row r="274" spans="1:26" ht="15.75" customHeight="1" x14ac:dyDescent="0.35">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row>
    <row r="275" spans="1:26" ht="15.75" customHeight="1" x14ac:dyDescent="0.35">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row>
    <row r="276" spans="1:26" ht="15.75" customHeight="1" x14ac:dyDescent="0.35">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row>
    <row r="277" spans="1:26" ht="15.75" customHeight="1" x14ac:dyDescent="0.35">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row>
    <row r="278" spans="1:26" ht="15.75" customHeight="1" x14ac:dyDescent="0.35">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row>
    <row r="279" spans="1:26" ht="15.75" customHeight="1" x14ac:dyDescent="0.35">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row>
    <row r="280" spans="1:26" ht="15.75" customHeight="1" x14ac:dyDescent="0.35">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row>
    <row r="281" spans="1:26" ht="15.75" customHeight="1" x14ac:dyDescent="0.35">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row>
    <row r="282" spans="1:26" ht="15.75" customHeight="1" x14ac:dyDescent="0.35">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row>
    <row r="283" spans="1:26" ht="15.75" customHeight="1" x14ac:dyDescent="0.35">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row>
    <row r="284" spans="1:26" ht="15.75" customHeight="1" x14ac:dyDescent="0.35">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row>
    <row r="285" spans="1:26" ht="15.75" customHeight="1" x14ac:dyDescent="0.35">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row>
    <row r="286" spans="1:26" ht="15.75" customHeight="1" x14ac:dyDescent="0.35">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row>
    <row r="287" spans="1:26" ht="15.75" customHeight="1" x14ac:dyDescent="0.35">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row>
    <row r="288" spans="1:26" ht="15.75" customHeight="1" x14ac:dyDescent="0.35">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row>
    <row r="289" spans="1:26" ht="15.75" customHeight="1" x14ac:dyDescent="0.35">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row>
    <row r="290" spans="1:26" ht="15.75" customHeight="1" x14ac:dyDescent="0.35">
      <c r="A290" s="21"/>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row>
    <row r="291" spans="1:26" ht="15.75" customHeight="1" x14ac:dyDescent="0.35">
      <c r="A291" s="21"/>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row>
    <row r="292" spans="1:26" ht="15.75" customHeight="1" x14ac:dyDescent="0.35">
      <c r="A292" s="21"/>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row>
    <row r="293" spans="1:26" ht="15.75" customHeight="1" x14ac:dyDescent="0.35">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row>
    <row r="294" spans="1:26" ht="15.75" customHeight="1" x14ac:dyDescent="0.35">
      <c r="A294" s="21"/>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row>
    <row r="295" spans="1:26" ht="15.75" customHeight="1" x14ac:dyDescent="0.35">
      <c r="A295" s="21"/>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row>
    <row r="296" spans="1:26" ht="15.75" customHeight="1" x14ac:dyDescent="0.35">
      <c r="A296" s="21"/>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row>
    <row r="297" spans="1:26" ht="15.75" customHeight="1" x14ac:dyDescent="0.35">
      <c r="A297" s="21"/>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row>
    <row r="298" spans="1:26" ht="15.75" customHeight="1" x14ac:dyDescent="0.35">
      <c r="A298" s="21"/>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row>
    <row r="299" spans="1:26" ht="15.75" customHeight="1" x14ac:dyDescent="0.35">
      <c r="A299" s="21"/>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row>
    <row r="300" spans="1:26" ht="15.75" customHeight="1" x14ac:dyDescent="0.35">
      <c r="A300" s="21"/>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row>
    <row r="301" spans="1:26" ht="15.75" customHeight="1" x14ac:dyDescent="0.35">
      <c r="A301" s="21"/>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row>
    <row r="302" spans="1:26" ht="15.75" customHeight="1" x14ac:dyDescent="0.35">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row>
    <row r="303" spans="1:26" ht="15.75" customHeight="1" x14ac:dyDescent="0.35">
      <c r="A303" s="21"/>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row>
    <row r="304" spans="1:26" ht="15.75" customHeight="1" x14ac:dyDescent="0.35">
      <c r="A304" s="21"/>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row>
    <row r="305" spans="1:26" ht="15.75" customHeight="1" x14ac:dyDescent="0.35">
      <c r="A305" s="21"/>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row>
    <row r="306" spans="1:26" ht="15.75" customHeight="1" x14ac:dyDescent="0.35">
      <c r="A306" s="21"/>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row>
    <row r="307" spans="1:26" ht="15.75" customHeight="1" x14ac:dyDescent="0.35">
      <c r="A307" s="21"/>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row>
    <row r="308" spans="1:26" ht="15.75" customHeight="1" x14ac:dyDescent="0.35">
      <c r="A308" s="21"/>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row>
    <row r="309" spans="1:26" ht="15.75" customHeight="1" x14ac:dyDescent="0.35">
      <c r="A309" s="21"/>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row>
    <row r="310" spans="1:26" ht="15.75" customHeight="1" x14ac:dyDescent="0.35">
      <c r="A310" s="21"/>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row>
    <row r="311" spans="1:26" ht="15.75" customHeight="1" x14ac:dyDescent="0.35">
      <c r="A311" s="21"/>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row>
    <row r="312" spans="1:26" ht="15.75" customHeight="1" x14ac:dyDescent="0.35">
      <c r="A312" s="21"/>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row>
    <row r="313" spans="1:26" ht="15.75" customHeight="1" x14ac:dyDescent="0.35">
      <c r="A313" s="21"/>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row>
    <row r="314" spans="1:26" ht="15.75" customHeight="1" x14ac:dyDescent="0.35">
      <c r="A314" s="21"/>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row>
    <row r="315" spans="1:26" ht="15.75" customHeight="1" x14ac:dyDescent="0.35">
      <c r="A315" s="21"/>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row>
    <row r="316" spans="1:26" ht="15.75" customHeight="1" x14ac:dyDescent="0.35">
      <c r="A316" s="21"/>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row>
    <row r="317" spans="1:26" ht="15.75" customHeight="1" x14ac:dyDescent="0.35">
      <c r="A317" s="21"/>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row>
    <row r="318" spans="1:26" ht="15.75" customHeight="1" x14ac:dyDescent="0.35">
      <c r="A318" s="21"/>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row>
    <row r="319" spans="1:26" ht="15.75" customHeight="1" x14ac:dyDescent="0.35">
      <c r="A319" s="21"/>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row>
    <row r="320" spans="1:26" ht="15.75" customHeight="1" x14ac:dyDescent="0.35">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row>
    <row r="321" spans="1:26" ht="15.75" customHeight="1" x14ac:dyDescent="0.35">
      <c r="A321" s="21"/>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row>
    <row r="322" spans="1:26" ht="15.75" customHeight="1" x14ac:dyDescent="0.35">
      <c r="A322" s="21"/>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row>
    <row r="323" spans="1:26" ht="15.75" customHeight="1" x14ac:dyDescent="0.35">
      <c r="A323" s="21"/>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row>
    <row r="324" spans="1:26" ht="15.75" customHeight="1" x14ac:dyDescent="0.35">
      <c r="A324" s="21"/>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row>
    <row r="325" spans="1:26" ht="15.75" customHeight="1" x14ac:dyDescent="0.35">
      <c r="A325" s="21"/>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row>
    <row r="326" spans="1:26" ht="15.75" customHeight="1" x14ac:dyDescent="0.35">
      <c r="A326" s="21"/>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row>
    <row r="327" spans="1:26" ht="15.75" customHeight="1" x14ac:dyDescent="0.35">
      <c r="A327" s="21"/>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row>
    <row r="328" spans="1:26" ht="15.75" customHeight="1" x14ac:dyDescent="0.35">
      <c r="A328" s="21"/>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row>
    <row r="329" spans="1:26" ht="15.75" customHeight="1" x14ac:dyDescent="0.35">
      <c r="A329" s="21"/>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row>
    <row r="330" spans="1:26" ht="15.75" customHeight="1" x14ac:dyDescent="0.35">
      <c r="A330" s="21"/>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row>
    <row r="331" spans="1:26" ht="15.75" customHeight="1" x14ac:dyDescent="0.35">
      <c r="A331" s="21"/>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row>
    <row r="332" spans="1:26" ht="15.75" customHeight="1" x14ac:dyDescent="0.35">
      <c r="A332" s="21"/>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row>
    <row r="333" spans="1:26" ht="15.75" customHeight="1" x14ac:dyDescent="0.35">
      <c r="A333" s="21"/>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row>
    <row r="334" spans="1:26" ht="15.75" customHeight="1" x14ac:dyDescent="0.35">
      <c r="A334" s="21"/>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row>
    <row r="335" spans="1:26" ht="15.75" customHeight="1" x14ac:dyDescent="0.35">
      <c r="A335" s="21"/>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row>
    <row r="336" spans="1:26" ht="15.75" customHeight="1" x14ac:dyDescent="0.35">
      <c r="A336" s="21"/>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row>
    <row r="337" spans="1:26" ht="15.75" customHeight="1" x14ac:dyDescent="0.35">
      <c r="A337" s="21"/>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row>
    <row r="338" spans="1:26" ht="15.75" customHeight="1" x14ac:dyDescent="0.35">
      <c r="A338" s="21"/>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row>
    <row r="339" spans="1:26" ht="15.75" customHeight="1" x14ac:dyDescent="0.35">
      <c r="A339" s="21"/>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row>
    <row r="340" spans="1:26" ht="15.75" customHeight="1" x14ac:dyDescent="0.35">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row>
    <row r="341" spans="1:26" ht="15.75" customHeight="1" x14ac:dyDescent="0.35">
      <c r="A341" s="21"/>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row>
    <row r="342" spans="1:26" ht="15.75" customHeight="1" x14ac:dyDescent="0.35">
      <c r="A342" s="21"/>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row>
    <row r="343" spans="1:26" ht="15.75" customHeight="1" x14ac:dyDescent="0.35">
      <c r="A343" s="21"/>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row>
    <row r="344" spans="1:26" ht="15.75" customHeight="1" x14ac:dyDescent="0.35">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row>
    <row r="345" spans="1:26" ht="15.75" customHeight="1" x14ac:dyDescent="0.35">
      <c r="A345" s="21"/>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row>
    <row r="346" spans="1:26" ht="15.75" customHeight="1" x14ac:dyDescent="0.35">
      <c r="A346" s="21"/>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row>
    <row r="347" spans="1:26" ht="15.75" customHeight="1" x14ac:dyDescent="0.35">
      <c r="A347" s="21"/>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row>
    <row r="348" spans="1:26" ht="15.75" customHeight="1" x14ac:dyDescent="0.35">
      <c r="A348" s="21"/>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row>
    <row r="349" spans="1:26" ht="15.75" customHeight="1" x14ac:dyDescent="0.35">
      <c r="A349" s="21"/>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row>
    <row r="350" spans="1:26" ht="15.75" customHeight="1" x14ac:dyDescent="0.35">
      <c r="A350" s="21"/>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row>
    <row r="351" spans="1:26" ht="15.75" customHeight="1" x14ac:dyDescent="0.35">
      <c r="A351" s="21"/>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row>
    <row r="352" spans="1:26" ht="15.75" customHeight="1" x14ac:dyDescent="0.35">
      <c r="A352" s="21"/>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row>
    <row r="353" spans="1:26" ht="15.75" customHeight="1" x14ac:dyDescent="0.35">
      <c r="A353" s="21"/>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row>
    <row r="354" spans="1:26" ht="15.75" customHeight="1" x14ac:dyDescent="0.35">
      <c r="A354" s="21"/>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row>
    <row r="355" spans="1:26" ht="15.75" customHeight="1" x14ac:dyDescent="0.35">
      <c r="A355" s="21"/>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row>
    <row r="356" spans="1:26" ht="15.75" customHeight="1" x14ac:dyDescent="0.35">
      <c r="A356" s="21"/>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row>
    <row r="357" spans="1:26" ht="15.75" customHeight="1" x14ac:dyDescent="0.35">
      <c r="A357" s="21"/>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row>
    <row r="358" spans="1:26" ht="15.75" customHeight="1" x14ac:dyDescent="0.35">
      <c r="A358" s="21"/>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row>
    <row r="359" spans="1:26" ht="15.75" customHeight="1" x14ac:dyDescent="0.35">
      <c r="A359" s="21"/>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row>
    <row r="360" spans="1:26" ht="15.75" customHeight="1" x14ac:dyDescent="0.35">
      <c r="A360" s="21"/>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row>
    <row r="361" spans="1:26" ht="15.75" customHeight="1" x14ac:dyDescent="0.35">
      <c r="A361" s="21"/>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row>
    <row r="362" spans="1:26" ht="15.75" customHeight="1" x14ac:dyDescent="0.35">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row>
    <row r="363" spans="1:26" ht="15.75" customHeight="1" x14ac:dyDescent="0.35">
      <c r="A363" s="21"/>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row>
    <row r="364" spans="1:26" ht="15.75" customHeight="1" x14ac:dyDescent="0.35">
      <c r="A364" s="21"/>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row>
    <row r="365" spans="1:26" ht="15.75" customHeight="1" x14ac:dyDescent="0.35">
      <c r="A365" s="21"/>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row>
    <row r="366" spans="1:26" ht="15.75" customHeight="1" x14ac:dyDescent="0.35">
      <c r="A366" s="21"/>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row>
    <row r="367" spans="1:26" ht="15.75" customHeight="1" x14ac:dyDescent="0.35">
      <c r="A367" s="21"/>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row>
    <row r="368" spans="1:26" ht="15.75" customHeight="1" x14ac:dyDescent="0.35">
      <c r="A368" s="21"/>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row>
    <row r="369" spans="1:26" ht="15.75" customHeight="1" x14ac:dyDescent="0.35">
      <c r="A369" s="21"/>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row>
    <row r="370" spans="1:26" ht="15.75" customHeight="1" x14ac:dyDescent="0.35">
      <c r="A370" s="21"/>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row>
    <row r="371" spans="1:26" ht="15.75" customHeight="1" x14ac:dyDescent="0.35">
      <c r="A371" s="21"/>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row>
    <row r="372" spans="1:26" ht="15.75" customHeight="1" x14ac:dyDescent="0.35">
      <c r="A372" s="21"/>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row>
    <row r="373" spans="1:26" ht="15.75" customHeight="1" x14ac:dyDescent="0.35">
      <c r="A373" s="21"/>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row>
    <row r="374" spans="1:26" ht="15.75" customHeight="1" x14ac:dyDescent="0.35">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row>
    <row r="375" spans="1:26" ht="15.75" customHeight="1" x14ac:dyDescent="0.35">
      <c r="A375" s="21"/>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row>
    <row r="376" spans="1:26" ht="15.75" customHeight="1" x14ac:dyDescent="0.35">
      <c r="A376" s="21"/>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row>
    <row r="377" spans="1:26" ht="15.75" customHeight="1" x14ac:dyDescent="0.35">
      <c r="A377" s="21"/>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row>
    <row r="378" spans="1:26" ht="15.75" customHeight="1" x14ac:dyDescent="0.35">
      <c r="A378" s="21"/>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row>
    <row r="379" spans="1:26" ht="15.75" customHeight="1" x14ac:dyDescent="0.35">
      <c r="A379" s="21"/>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row>
    <row r="380" spans="1:26" ht="15.75" customHeight="1" x14ac:dyDescent="0.35">
      <c r="A380" s="21"/>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row>
    <row r="381" spans="1:26" ht="15.75" customHeight="1" x14ac:dyDescent="0.35">
      <c r="A381" s="21"/>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row>
    <row r="382" spans="1:26" ht="15.75" customHeight="1" x14ac:dyDescent="0.35">
      <c r="A382" s="21"/>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row>
    <row r="383" spans="1:26" ht="15.75" customHeight="1" x14ac:dyDescent="0.35">
      <c r="A383" s="21"/>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row>
    <row r="384" spans="1:26" ht="15.75" customHeight="1" x14ac:dyDescent="0.35">
      <c r="A384" s="21"/>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row>
    <row r="385" spans="1:26" ht="15.75" customHeight="1" x14ac:dyDescent="0.35">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row>
    <row r="386" spans="1:26" ht="15.75" customHeight="1" x14ac:dyDescent="0.35">
      <c r="A386" s="21"/>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row>
    <row r="387" spans="1:26" ht="15.75" customHeight="1" x14ac:dyDescent="0.35">
      <c r="A387" s="21"/>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row>
    <row r="388" spans="1:26" ht="15.75" customHeight="1" x14ac:dyDescent="0.35">
      <c r="A388" s="21"/>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row>
    <row r="389" spans="1:26" ht="15.75" customHeight="1" x14ac:dyDescent="0.35">
      <c r="A389" s="21"/>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row>
    <row r="390" spans="1:26" ht="15.75" customHeight="1" x14ac:dyDescent="0.35">
      <c r="A390" s="21"/>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row>
    <row r="391" spans="1:26" ht="15.75" customHeight="1" x14ac:dyDescent="0.35">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row>
    <row r="392" spans="1:26" ht="15.75" customHeight="1" x14ac:dyDescent="0.35">
      <c r="A392" s="21"/>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row>
    <row r="393" spans="1:26" ht="15.75" customHeight="1" x14ac:dyDescent="0.35">
      <c r="A393" s="21"/>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row>
    <row r="394" spans="1:26" ht="15.75" customHeight="1" x14ac:dyDescent="0.35">
      <c r="A394" s="21"/>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row>
    <row r="395" spans="1:26" ht="15.75" customHeight="1" x14ac:dyDescent="0.35">
      <c r="A395" s="21"/>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row>
    <row r="396" spans="1:26" ht="15.75" customHeight="1" x14ac:dyDescent="0.35">
      <c r="A396" s="21"/>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row>
    <row r="397" spans="1:26" ht="15.75" customHeight="1" x14ac:dyDescent="0.35">
      <c r="A397" s="21"/>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row>
    <row r="398" spans="1:26" ht="15.75" customHeight="1" x14ac:dyDescent="0.35">
      <c r="A398" s="21"/>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row>
    <row r="399" spans="1:26" ht="15.75" customHeight="1" x14ac:dyDescent="0.35">
      <c r="A399" s="21"/>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row>
    <row r="400" spans="1:26" ht="15.75" customHeight="1" x14ac:dyDescent="0.35">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row>
    <row r="401" spans="1:26" ht="15.75" customHeight="1" x14ac:dyDescent="0.35">
      <c r="A401" s="21"/>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row>
    <row r="402" spans="1:26" ht="15.75" customHeight="1" x14ac:dyDescent="0.35">
      <c r="A402" s="21"/>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row>
    <row r="403" spans="1:26" ht="15.75" customHeight="1" x14ac:dyDescent="0.35">
      <c r="A403" s="21"/>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row>
    <row r="404" spans="1:26" ht="15.75" customHeight="1" x14ac:dyDescent="0.35">
      <c r="A404" s="21"/>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row>
    <row r="405" spans="1:26" ht="15.75" customHeight="1" x14ac:dyDescent="0.35">
      <c r="A405" s="21"/>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row>
    <row r="406" spans="1:26" ht="15.75" customHeight="1" x14ac:dyDescent="0.35">
      <c r="A406" s="21"/>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row>
    <row r="407" spans="1:26" ht="15.75" customHeight="1" x14ac:dyDescent="0.35">
      <c r="A407" s="21"/>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row>
    <row r="408" spans="1:26" ht="15.75" customHeight="1" x14ac:dyDescent="0.35">
      <c r="A408" s="21"/>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row>
    <row r="409" spans="1:26" ht="15.75" customHeight="1" x14ac:dyDescent="0.35">
      <c r="A409" s="21"/>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row>
    <row r="410" spans="1:26" ht="15.75" customHeight="1" x14ac:dyDescent="0.35">
      <c r="A410" s="21"/>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row>
    <row r="411" spans="1:26" ht="15.75" customHeight="1" x14ac:dyDescent="0.35">
      <c r="A411" s="21"/>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row>
    <row r="412" spans="1:26" ht="15.75" customHeight="1" x14ac:dyDescent="0.35">
      <c r="A412" s="21"/>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row>
    <row r="413" spans="1:26" ht="15.75" customHeight="1" x14ac:dyDescent="0.35">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row>
    <row r="414" spans="1:26" ht="15.75" customHeight="1" x14ac:dyDescent="0.35">
      <c r="A414" s="21"/>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row>
    <row r="415" spans="1:26" ht="15.75" customHeight="1" x14ac:dyDescent="0.35">
      <c r="A415" s="21"/>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row>
    <row r="416" spans="1:26" ht="15.75" customHeight="1" x14ac:dyDescent="0.35">
      <c r="A416" s="21"/>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row>
    <row r="417" spans="1:26" ht="15.75" customHeight="1" x14ac:dyDescent="0.35">
      <c r="A417" s="21"/>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row>
    <row r="418" spans="1:26" ht="15.75" customHeight="1" x14ac:dyDescent="0.35">
      <c r="A418" s="21"/>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row>
    <row r="419" spans="1:26" ht="15.75" customHeight="1" x14ac:dyDescent="0.35">
      <c r="A419" s="21"/>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row>
    <row r="420" spans="1:26" ht="15.75" customHeight="1" x14ac:dyDescent="0.35">
      <c r="A420" s="21"/>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row>
    <row r="421" spans="1:26" ht="15.75" customHeight="1" x14ac:dyDescent="0.35">
      <c r="A421" s="21"/>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row>
    <row r="422" spans="1:26" ht="15.75" customHeight="1" x14ac:dyDescent="0.35">
      <c r="A422" s="21"/>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row>
    <row r="423" spans="1:26" ht="15.75" customHeight="1" x14ac:dyDescent="0.35">
      <c r="A423" s="21"/>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row>
    <row r="424" spans="1:26" ht="15.75" customHeight="1" x14ac:dyDescent="0.35">
      <c r="A424" s="21"/>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row>
    <row r="425" spans="1:26" ht="15.75" customHeight="1" x14ac:dyDescent="0.35">
      <c r="A425" s="21"/>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row>
    <row r="426" spans="1:26" ht="15.75" customHeight="1" x14ac:dyDescent="0.35">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row>
    <row r="427" spans="1:26" ht="15.75" customHeight="1" x14ac:dyDescent="0.35">
      <c r="A427" s="21"/>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row>
    <row r="428" spans="1:26" ht="15.75" customHeight="1" x14ac:dyDescent="0.35">
      <c r="A428" s="21"/>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row>
    <row r="429" spans="1:26" ht="15.75" customHeight="1" x14ac:dyDescent="0.35">
      <c r="A429" s="21"/>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row>
    <row r="430" spans="1:26" ht="15.75" customHeight="1" x14ac:dyDescent="0.35">
      <c r="A430" s="21"/>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row>
    <row r="431" spans="1:26" ht="15.75" customHeight="1" x14ac:dyDescent="0.35">
      <c r="A431" s="21"/>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row>
    <row r="432" spans="1:26" ht="15.75" customHeight="1" x14ac:dyDescent="0.35">
      <c r="A432" s="21"/>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row>
    <row r="433" spans="1:26" ht="15.75" customHeight="1" x14ac:dyDescent="0.35">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row>
    <row r="434" spans="1:26" ht="15.75" customHeight="1" x14ac:dyDescent="0.35">
      <c r="A434" s="21"/>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row>
    <row r="435" spans="1:26" ht="15.75" customHeight="1" x14ac:dyDescent="0.35">
      <c r="A435" s="21"/>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row>
    <row r="436" spans="1:26" ht="15.75" customHeight="1" x14ac:dyDescent="0.35">
      <c r="A436" s="21"/>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row>
    <row r="437" spans="1:26" ht="15.75" customHeight="1" x14ac:dyDescent="0.35">
      <c r="A437" s="21"/>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row>
    <row r="438" spans="1:26" ht="15.75" customHeight="1" x14ac:dyDescent="0.35">
      <c r="A438" s="21"/>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row>
    <row r="439" spans="1:26" ht="15.75" customHeight="1" x14ac:dyDescent="0.35">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row>
    <row r="440" spans="1:26" ht="15.75" customHeight="1" x14ac:dyDescent="0.35">
      <c r="A440" s="21"/>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row>
    <row r="441" spans="1:26" ht="15.75" customHeight="1" x14ac:dyDescent="0.35">
      <c r="A441" s="21"/>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row>
    <row r="442" spans="1:26" ht="15.75" customHeight="1" x14ac:dyDescent="0.35">
      <c r="A442" s="21"/>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row>
    <row r="443" spans="1:26" ht="15.75" customHeight="1" x14ac:dyDescent="0.35">
      <c r="A443" s="21"/>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row>
    <row r="444" spans="1:26" ht="15.75" customHeight="1" x14ac:dyDescent="0.35">
      <c r="A444" s="21"/>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row>
    <row r="445" spans="1:26" ht="15.75" customHeight="1" x14ac:dyDescent="0.35">
      <c r="A445" s="21"/>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row>
    <row r="446" spans="1:26" ht="15.75" customHeight="1" x14ac:dyDescent="0.35">
      <c r="A446" s="21"/>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row>
    <row r="447" spans="1:26" ht="15.75" customHeight="1" x14ac:dyDescent="0.35">
      <c r="A447" s="21"/>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row>
    <row r="448" spans="1:26" ht="15.75" customHeight="1" x14ac:dyDescent="0.35">
      <c r="A448" s="21"/>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row>
    <row r="449" spans="1:26" ht="15.75" customHeight="1" x14ac:dyDescent="0.35">
      <c r="A449" s="21"/>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row>
    <row r="450" spans="1:26" ht="15.75" customHeight="1" x14ac:dyDescent="0.35">
      <c r="A450" s="21"/>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row>
    <row r="451" spans="1:26" ht="15.75" customHeight="1" x14ac:dyDescent="0.35">
      <c r="A451" s="21"/>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row>
    <row r="452" spans="1:26" ht="15.75" customHeight="1" x14ac:dyDescent="0.35">
      <c r="A452" s="21"/>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row>
    <row r="453" spans="1:26" ht="15.75" customHeight="1" x14ac:dyDescent="0.35">
      <c r="A453" s="21"/>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row>
    <row r="454" spans="1:26" ht="15.75" customHeight="1" x14ac:dyDescent="0.35">
      <c r="A454" s="21"/>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row>
    <row r="455" spans="1:26" ht="15.75" customHeight="1" x14ac:dyDescent="0.35">
      <c r="A455" s="21"/>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row>
    <row r="456" spans="1:26" ht="15.75" customHeight="1" x14ac:dyDescent="0.35">
      <c r="A456" s="21"/>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row>
    <row r="457" spans="1:26" ht="15.75" customHeight="1" x14ac:dyDescent="0.35">
      <c r="A457" s="21"/>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row>
    <row r="458" spans="1:26" ht="15.75" customHeight="1" x14ac:dyDescent="0.35">
      <c r="A458" s="21"/>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row>
    <row r="459" spans="1:26" ht="15.75" customHeight="1" x14ac:dyDescent="0.35">
      <c r="A459" s="21"/>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row>
    <row r="460" spans="1:26" ht="15.75" customHeight="1" x14ac:dyDescent="0.35">
      <c r="A460" s="21"/>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row>
    <row r="461" spans="1:26" ht="15.75" customHeight="1" x14ac:dyDescent="0.35">
      <c r="A461" s="21"/>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row>
    <row r="462" spans="1:26" ht="15.75" customHeight="1" x14ac:dyDescent="0.35">
      <c r="A462" s="21"/>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row>
    <row r="463" spans="1:26" ht="15.75" customHeight="1" x14ac:dyDescent="0.35">
      <c r="A463" s="21"/>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row>
    <row r="464" spans="1:26" ht="15.75" customHeight="1" x14ac:dyDescent="0.35">
      <c r="A464" s="21"/>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row>
    <row r="465" spans="1:26" ht="15.75" customHeight="1" x14ac:dyDescent="0.35">
      <c r="A465" s="21"/>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row>
    <row r="466" spans="1:26" ht="15.75" customHeight="1" x14ac:dyDescent="0.35">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row>
    <row r="467" spans="1:26" ht="15.75" customHeight="1" x14ac:dyDescent="0.35">
      <c r="A467" s="21"/>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row>
    <row r="468" spans="1:26" ht="15.75" customHeight="1" x14ac:dyDescent="0.35">
      <c r="A468" s="21"/>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row>
    <row r="469" spans="1:26" ht="15.75" customHeight="1" x14ac:dyDescent="0.35">
      <c r="A469" s="21"/>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row>
    <row r="470" spans="1:26" ht="15.75" customHeight="1" x14ac:dyDescent="0.35">
      <c r="A470" s="21"/>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row>
    <row r="471" spans="1:26" ht="15.75" customHeight="1" x14ac:dyDescent="0.35">
      <c r="A471" s="21"/>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row>
    <row r="472" spans="1:26" ht="15.75" customHeight="1" x14ac:dyDescent="0.35">
      <c r="A472" s="21"/>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row>
    <row r="473" spans="1:26" ht="15.75" customHeight="1" x14ac:dyDescent="0.35">
      <c r="A473" s="21"/>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row>
    <row r="474" spans="1:26" ht="15.75" customHeight="1" x14ac:dyDescent="0.35">
      <c r="A474" s="21"/>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row>
    <row r="475" spans="1:26" ht="15.75" customHeight="1" x14ac:dyDescent="0.35">
      <c r="A475" s="21"/>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row>
    <row r="476" spans="1:26" ht="15.75" customHeight="1" x14ac:dyDescent="0.35">
      <c r="A476" s="21"/>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row>
    <row r="477" spans="1:26" ht="15.75" customHeight="1" x14ac:dyDescent="0.35">
      <c r="A477" s="21"/>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row>
    <row r="478" spans="1:26" ht="15.75" customHeight="1" x14ac:dyDescent="0.35">
      <c r="A478" s="21"/>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row>
    <row r="479" spans="1:26" ht="15.75" customHeight="1" x14ac:dyDescent="0.35">
      <c r="A479" s="21"/>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row>
    <row r="480" spans="1:26" ht="15.75" customHeight="1" x14ac:dyDescent="0.35">
      <c r="A480" s="21"/>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row>
    <row r="481" spans="1:26" ht="15.75" customHeight="1" x14ac:dyDescent="0.35">
      <c r="A481" s="21"/>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row>
    <row r="482" spans="1:26" ht="15.75" customHeight="1" x14ac:dyDescent="0.35">
      <c r="A482" s="21"/>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row>
    <row r="483" spans="1:26" ht="15.75" customHeight="1" x14ac:dyDescent="0.35">
      <c r="A483" s="21"/>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row>
    <row r="484" spans="1:26" ht="15.75" customHeight="1" x14ac:dyDescent="0.35">
      <c r="A484" s="21"/>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row>
    <row r="485" spans="1:26" ht="15.75" customHeight="1" x14ac:dyDescent="0.35">
      <c r="A485" s="21"/>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row>
    <row r="486" spans="1:26" ht="15.75" customHeight="1" x14ac:dyDescent="0.35">
      <c r="A486" s="21"/>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row>
    <row r="487" spans="1:26" ht="15.75" customHeight="1" x14ac:dyDescent="0.35">
      <c r="A487" s="21"/>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row>
    <row r="488" spans="1:26" ht="15.75" customHeight="1" x14ac:dyDescent="0.35">
      <c r="A488" s="21"/>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row>
    <row r="489" spans="1:26" ht="15.75" customHeight="1" x14ac:dyDescent="0.35">
      <c r="A489" s="21"/>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row>
    <row r="490" spans="1:26" ht="15.75" customHeight="1" x14ac:dyDescent="0.35">
      <c r="A490" s="21"/>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row>
    <row r="491" spans="1:26" ht="15.75" customHeight="1" x14ac:dyDescent="0.35">
      <c r="A491" s="21"/>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row>
    <row r="492" spans="1:26" ht="15.75" customHeight="1" x14ac:dyDescent="0.35">
      <c r="A492" s="21"/>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row>
    <row r="493" spans="1:26" ht="15.75" customHeight="1" x14ac:dyDescent="0.35">
      <c r="A493" s="21"/>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row>
    <row r="494" spans="1:26" ht="15.75" customHeight="1" x14ac:dyDescent="0.35">
      <c r="A494" s="21"/>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row>
    <row r="495" spans="1:26" ht="15.75" customHeight="1" x14ac:dyDescent="0.35">
      <c r="A495" s="21"/>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row>
    <row r="496" spans="1:26" ht="15.75" customHeight="1" x14ac:dyDescent="0.35">
      <c r="A496" s="21"/>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row>
    <row r="497" spans="1:26" ht="15.75" customHeight="1" x14ac:dyDescent="0.35">
      <c r="A497" s="21"/>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row>
    <row r="498" spans="1:26" ht="15.75" customHeight="1" x14ac:dyDescent="0.35">
      <c r="A498" s="21"/>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row>
    <row r="499" spans="1:26" ht="15.75" customHeight="1" x14ac:dyDescent="0.35">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row>
    <row r="500" spans="1:26" ht="15.75" customHeight="1" x14ac:dyDescent="0.35">
      <c r="A500" s="21"/>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row>
    <row r="501" spans="1:26" ht="15.75" customHeight="1" x14ac:dyDescent="0.35">
      <c r="A501" s="21"/>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row>
    <row r="502" spans="1:26" ht="15.75" customHeight="1" x14ac:dyDescent="0.35">
      <c r="A502" s="21"/>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row>
    <row r="503" spans="1:26" ht="15.75" customHeight="1" x14ac:dyDescent="0.35">
      <c r="A503" s="21"/>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row>
    <row r="504" spans="1:26" ht="15.75" customHeight="1" x14ac:dyDescent="0.35">
      <c r="A504" s="21"/>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row>
    <row r="505" spans="1:26" ht="15.75" customHeight="1" x14ac:dyDescent="0.35">
      <c r="A505" s="21"/>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row>
    <row r="506" spans="1:26" ht="15.75" customHeight="1" x14ac:dyDescent="0.35">
      <c r="A506" s="21"/>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row>
    <row r="507" spans="1:26" ht="15.75" customHeight="1" x14ac:dyDescent="0.35">
      <c r="A507" s="21"/>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row>
    <row r="508" spans="1:26" ht="15.75" customHeight="1" x14ac:dyDescent="0.35">
      <c r="A508" s="21"/>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row>
    <row r="509" spans="1:26" ht="15.75" customHeight="1" x14ac:dyDescent="0.35">
      <c r="A509" s="21"/>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row>
    <row r="510" spans="1:26" ht="15.75" customHeight="1" x14ac:dyDescent="0.35">
      <c r="A510" s="21"/>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row>
    <row r="511" spans="1:26" ht="15.75" customHeight="1" x14ac:dyDescent="0.35">
      <c r="A511" s="21"/>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row>
    <row r="512" spans="1:26" ht="15.75" customHeight="1" x14ac:dyDescent="0.35">
      <c r="A512" s="21"/>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row>
    <row r="513" spans="1:26" ht="15.75" customHeight="1" x14ac:dyDescent="0.35">
      <c r="A513" s="21"/>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row>
    <row r="514" spans="1:26" ht="15.75" customHeight="1" x14ac:dyDescent="0.35">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row>
    <row r="515" spans="1:26" ht="15.75" customHeight="1" x14ac:dyDescent="0.35">
      <c r="A515" s="21"/>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row>
    <row r="516" spans="1:26" ht="15.75" customHeight="1" x14ac:dyDescent="0.35">
      <c r="A516" s="21"/>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row>
    <row r="517" spans="1:26" ht="15.75" customHeight="1" x14ac:dyDescent="0.35">
      <c r="A517" s="21"/>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row>
    <row r="518" spans="1:26" ht="15.75" customHeight="1" x14ac:dyDescent="0.35">
      <c r="A518" s="21"/>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row>
    <row r="519" spans="1:26" ht="15.75" customHeight="1" x14ac:dyDescent="0.35">
      <c r="A519" s="21"/>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row>
    <row r="520" spans="1:26" ht="15.75" customHeight="1" x14ac:dyDescent="0.35">
      <c r="A520" s="21"/>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row>
    <row r="521" spans="1:26" ht="15.75" customHeight="1" x14ac:dyDescent="0.35">
      <c r="A521" s="21"/>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row>
    <row r="522" spans="1:26" ht="15.75" customHeight="1" x14ac:dyDescent="0.35">
      <c r="A522" s="21"/>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row>
    <row r="523" spans="1:26" ht="15.75" customHeight="1" x14ac:dyDescent="0.35">
      <c r="A523" s="21"/>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row>
    <row r="524" spans="1:26" ht="15.75" customHeight="1" x14ac:dyDescent="0.35">
      <c r="A524" s="21"/>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row>
    <row r="525" spans="1:26" ht="15.75" customHeight="1" x14ac:dyDescent="0.35">
      <c r="A525" s="21"/>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row>
    <row r="526" spans="1:26" ht="15.75" customHeight="1" x14ac:dyDescent="0.35">
      <c r="A526" s="21"/>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row>
    <row r="527" spans="1:26" ht="15.75" customHeight="1" x14ac:dyDescent="0.35">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row>
    <row r="528" spans="1:26" ht="15.75" customHeight="1" x14ac:dyDescent="0.35">
      <c r="A528" s="21"/>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row>
    <row r="529" spans="1:26" ht="15.75" customHeight="1" x14ac:dyDescent="0.35">
      <c r="A529" s="21"/>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row>
    <row r="530" spans="1:26" ht="15.75" customHeight="1" x14ac:dyDescent="0.35">
      <c r="A530" s="21"/>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row>
    <row r="531" spans="1:26" ht="15.75" customHeight="1" x14ac:dyDescent="0.35">
      <c r="A531" s="21"/>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row>
    <row r="532" spans="1:26" ht="15.75" customHeight="1" x14ac:dyDescent="0.35">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row>
    <row r="533" spans="1:26" ht="15.75" customHeight="1" x14ac:dyDescent="0.35">
      <c r="A533" s="21"/>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row>
    <row r="534" spans="1:26" ht="15.75" customHeight="1" x14ac:dyDescent="0.35">
      <c r="A534" s="21"/>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row>
    <row r="535" spans="1:26" ht="15.75" customHeight="1" x14ac:dyDescent="0.35">
      <c r="A535" s="21"/>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row>
    <row r="536" spans="1:26" ht="15.75" customHeight="1" x14ac:dyDescent="0.35">
      <c r="A536" s="21"/>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row>
    <row r="537" spans="1:26" ht="15.75" customHeight="1" x14ac:dyDescent="0.35">
      <c r="A537" s="21"/>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row>
    <row r="538" spans="1:26" ht="15.75" customHeight="1" x14ac:dyDescent="0.35">
      <c r="A538" s="21"/>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row>
    <row r="539" spans="1:26" ht="15.75" customHeight="1" x14ac:dyDescent="0.35">
      <c r="A539" s="21"/>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row>
    <row r="540" spans="1:26" ht="15.75" customHeight="1" x14ac:dyDescent="0.35">
      <c r="A540" s="21"/>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row>
    <row r="541" spans="1:26" ht="15.75" customHeight="1" x14ac:dyDescent="0.35">
      <c r="A541" s="21"/>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row>
    <row r="542" spans="1:26" ht="15.75" customHeight="1" x14ac:dyDescent="0.35">
      <c r="A542" s="21"/>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row>
    <row r="543" spans="1:26" ht="15.75" customHeight="1" x14ac:dyDescent="0.35">
      <c r="A543" s="21"/>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row>
    <row r="544" spans="1:26" ht="15.75" customHeight="1" x14ac:dyDescent="0.35">
      <c r="A544" s="21"/>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row>
    <row r="545" spans="1:26" ht="15.75" customHeight="1" x14ac:dyDescent="0.35">
      <c r="A545" s="21"/>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row>
    <row r="546" spans="1:26" ht="15.75" customHeight="1" x14ac:dyDescent="0.35">
      <c r="A546" s="21"/>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row>
    <row r="547" spans="1:26" ht="15.75" customHeight="1" x14ac:dyDescent="0.35">
      <c r="A547" s="21"/>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row>
    <row r="548" spans="1:26" ht="15.75" customHeight="1" x14ac:dyDescent="0.35">
      <c r="A548" s="21"/>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row>
    <row r="549" spans="1:26" ht="15.75" customHeight="1" x14ac:dyDescent="0.35">
      <c r="A549" s="21"/>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row>
    <row r="550" spans="1:26" ht="15.75" customHeight="1" x14ac:dyDescent="0.35">
      <c r="A550" s="21"/>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row>
    <row r="551" spans="1:26" ht="15.75" customHeight="1" x14ac:dyDescent="0.35">
      <c r="A551" s="21"/>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row>
    <row r="552" spans="1:26" ht="15.75" customHeight="1" x14ac:dyDescent="0.35">
      <c r="A552" s="21"/>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row>
    <row r="553" spans="1:26" ht="15.75" customHeight="1" x14ac:dyDescent="0.35">
      <c r="A553" s="21"/>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row>
    <row r="554" spans="1:26" ht="15.75" customHeight="1" x14ac:dyDescent="0.35">
      <c r="A554" s="21"/>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row>
    <row r="555" spans="1:26" ht="15.75" customHeight="1" x14ac:dyDescent="0.35">
      <c r="A555" s="21"/>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row>
    <row r="556" spans="1:26" ht="15.75" customHeight="1" x14ac:dyDescent="0.35">
      <c r="A556" s="21"/>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row>
    <row r="557" spans="1:26" ht="15.75" customHeight="1" x14ac:dyDescent="0.35">
      <c r="A557" s="21"/>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row>
    <row r="558" spans="1:26" ht="15.75" customHeight="1" x14ac:dyDescent="0.35">
      <c r="A558" s="21"/>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row>
    <row r="559" spans="1:26" ht="15.75" customHeight="1" x14ac:dyDescent="0.35">
      <c r="A559" s="21"/>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row>
    <row r="560" spans="1:26" ht="15.75" customHeight="1" x14ac:dyDescent="0.35">
      <c r="A560" s="21"/>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row>
    <row r="561" spans="1:26" ht="15.75" customHeight="1" x14ac:dyDescent="0.35">
      <c r="A561" s="21"/>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row>
    <row r="562" spans="1:26" ht="15.75" customHeight="1" x14ac:dyDescent="0.35">
      <c r="A562" s="21"/>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row>
    <row r="563" spans="1:26" ht="15.75" customHeight="1" x14ac:dyDescent="0.35">
      <c r="A563" s="21"/>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row>
    <row r="564" spans="1:26" ht="15.75" customHeight="1" x14ac:dyDescent="0.35">
      <c r="A564" s="21"/>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row>
    <row r="565" spans="1:26" ht="15.75" customHeight="1" x14ac:dyDescent="0.35">
      <c r="A565" s="21"/>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row>
    <row r="566" spans="1:26" ht="15.75" customHeight="1" x14ac:dyDescent="0.35">
      <c r="A566" s="21"/>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row>
    <row r="567" spans="1:26" ht="15.75" customHeight="1" x14ac:dyDescent="0.35">
      <c r="A567" s="21"/>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row>
    <row r="568" spans="1:26" ht="15.75" customHeight="1" x14ac:dyDescent="0.35">
      <c r="A568" s="21"/>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row>
    <row r="569" spans="1:26" ht="15.75" customHeight="1" x14ac:dyDescent="0.35">
      <c r="A569" s="21"/>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row>
    <row r="570" spans="1:26" ht="15.75" customHeight="1" x14ac:dyDescent="0.35">
      <c r="A570" s="21"/>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row>
    <row r="571" spans="1:26" ht="15.75" customHeight="1" x14ac:dyDescent="0.35">
      <c r="A571" s="21"/>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row>
    <row r="572" spans="1:26" ht="15.75" customHeight="1" x14ac:dyDescent="0.35">
      <c r="A572" s="21"/>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row>
    <row r="573" spans="1:26" ht="15.75" customHeight="1" x14ac:dyDescent="0.35">
      <c r="A573" s="21"/>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row>
    <row r="574" spans="1:26" ht="15.75" customHeight="1" x14ac:dyDescent="0.35">
      <c r="A574" s="21"/>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row>
    <row r="575" spans="1:26" ht="15.75" customHeight="1" x14ac:dyDescent="0.35">
      <c r="A575" s="21"/>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row>
    <row r="576" spans="1:26" ht="15.75" customHeight="1" x14ac:dyDescent="0.35">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row>
    <row r="577" spans="1:26" ht="15.75" customHeight="1" x14ac:dyDescent="0.35">
      <c r="A577" s="21"/>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row>
    <row r="578" spans="1:26" ht="15.75" customHeight="1" x14ac:dyDescent="0.35">
      <c r="A578" s="21"/>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row>
    <row r="579" spans="1:26" ht="15.75" customHeight="1" x14ac:dyDescent="0.35">
      <c r="A579" s="21"/>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row>
    <row r="580" spans="1:26" ht="15.75" customHeight="1" x14ac:dyDescent="0.35">
      <c r="A580" s="21"/>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row>
    <row r="581" spans="1:26" ht="15.75" customHeight="1" x14ac:dyDescent="0.35">
      <c r="A581" s="21"/>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row>
    <row r="582" spans="1:26" ht="15.75" customHeight="1" x14ac:dyDescent="0.35">
      <c r="A582" s="21"/>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row>
    <row r="583" spans="1:26" ht="15.75" customHeight="1" x14ac:dyDescent="0.35">
      <c r="A583" s="21"/>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row>
    <row r="584" spans="1:26" ht="15.75" customHeight="1" x14ac:dyDescent="0.35">
      <c r="A584" s="21"/>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row>
    <row r="585" spans="1:26" ht="15.75" customHeight="1" x14ac:dyDescent="0.35">
      <c r="A585" s="21"/>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row>
    <row r="586" spans="1:26" ht="15.75" customHeight="1" x14ac:dyDescent="0.35">
      <c r="A586" s="21"/>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row>
    <row r="587" spans="1:26" ht="15.75" customHeight="1" x14ac:dyDescent="0.35">
      <c r="A587" s="21"/>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row>
    <row r="588" spans="1:26" ht="15.75" customHeight="1" x14ac:dyDescent="0.35">
      <c r="A588" s="21"/>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row>
    <row r="589" spans="1:26" ht="15.75" customHeight="1" x14ac:dyDescent="0.35">
      <c r="A589" s="21"/>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row>
    <row r="590" spans="1:26" ht="15.75" customHeight="1" x14ac:dyDescent="0.35">
      <c r="A590" s="21"/>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row>
    <row r="591" spans="1:26" ht="15.75" customHeight="1" x14ac:dyDescent="0.35">
      <c r="A591" s="21"/>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row>
    <row r="592" spans="1:26" ht="15.75" customHeight="1" x14ac:dyDescent="0.35">
      <c r="A592" s="21"/>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row>
    <row r="593" spans="1:26" ht="15.75" customHeight="1" x14ac:dyDescent="0.35">
      <c r="A593" s="21"/>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row>
    <row r="594" spans="1:26" ht="15.75" customHeight="1" x14ac:dyDescent="0.35">
      <c r="A594" s="21"/>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row>
    <row r="595" spans="1:26" ht="15.75" customHeight="1" x14ac:dyDescent="0.35">
      <c r="A595" s="21"/>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row>
    <row r="596" spans="1:26" ht="15.75" customHeight="1" x14ac:dyDescent="0.35">
      <c r="A596" s="21"/>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row>
    <row r="597" spans="1:26" ht="15.75" customHeight="1" x14ac:dyDescent="0.35">
      <c r="A597" s="21"/>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row>
    <row r="598" spans="1:26" ht="15.75" customHeight="1" x14ac:dyDescent="0.35">
      <c r="A598" s="21"/>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row>
    <row r="599" spans="1:26" ht="15.75" customHeight="1" x14ac:dyDescent="0.35">
      <c r="A599" s="21"/>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row>
    <row r="600" spans="1:26" ht="15.75" customHeight="1" x14ac:dyDescent="0.35">
      <c r="A600" s="21"/>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row>
    <row r="601" spans="1:26" ht="15.75" customHeight="1" x14ac:dyDescent="0.35">
      <c r="A601" s="21"/>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row>
    <row r="602" spans="1:26" ht="15.75" customHeight="1" x14ac:dyDescent="0.35">
      <c r="A602" s="21"/>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row>
    <row r="603" spans="1:26" ht="15.75" customHeight="1" x14ac:dyDescent="0.35">
      <c r="A603" s="21"/>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row>
    <row r="604" spans="1:26" ht="15.75" customHeight="1" x14ac:dyDescent="0.35">
      <c r="A604" s="21"/>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row>
    <row r="605" spans="1:26" ht="15.75" customHeight="1" x14ac:dyDescent="0.35">
      <c r="A605" s="21"/>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row>
    <row r="606" spans="1:26" ht="15.75" customHeight="1" x14ac:dyDescent="0.35">
      <c r="A606" s="21"/>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row>
    <row r="607" spans="1:26" ht="15.75" customHeight="1" x14ac:dyDescent="0.35">
      <c r="A607" s="21"/>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row>
    <row r="608" spans="1:26" ht="15.75" customHeight="1" x14ac:dyDescent="0.35">
      <c r="A608" s="21"/>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row>
    <row r="609" spans="1:26" ht="15.75" customHeight="1" x14ac:dyDescent="0.35">
      <c r="A609" s="21"/>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row>
    <row r="610" spans="1:26" ht="15.75" customHeight="1" x14ac:dyDescent="0.35">
      <c r="A610" s="21"/>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row>
    <row r="611" spans="1:26" ht="15.75" customHeight="1" x14ac:dyDescent="0.35">
      <c r="A611" s="21"/>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row>
    <row r="612" spans="1:26" ht="15.75" customHeight="1" x14ac:dyDescent="0.35">
      <c r="A612" s="21"/>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row>
    <row r="613" spans="1:26" ht="15.75" customHeight="1" x14ac:dyDescent="0.35">
      <c r="A613" s="21"/>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row>
    <row r="614" spans="1:26" ht="15.75" customHeight="1" x14ac:dyDescent="0.35">
      <c r="A614" s="21"/>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row>
    <row r="615" spans="1:26" ht="15.75" customHeight="1" x14ac:dyDescent="0.35">
      <c r="A615" s="21"/>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row>
    <row r="616" spans="1:26" ht="15.75" customHeight="1" x14ac:dyDescent="0.35">
      <c r="A616" s="21"/>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row>
    <row r="617" spans="1:26" ht="15.75" customHeight="1" x14ac:dyDescent="0.35">
      <c r="A617" s="21"/>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row>
    <row r="618" spans="1:26" ht="15.75" customHeight="1" x14ac:dyDescent="0.35">
      <c r="A618" s="21"/>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row>
    <row r="619" spans="1:26" ht="15.75" customHeight="1" x14ac:dyDescent="0.35">
      <c r="A619" s="21"/>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row>
    <row r="620" spans="1:26" ht="15.75" customHeight="1" x14ac:dyDescent="0.35">
      <c r="A620" s="21"/>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row>
    <row r="621" spans="1:26" ht="15.75" customHeight="1" x14ac:dyDescent="0.35">
      <c r="A621" s="21"/>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row>
    <row r="622" spans="1:26" ht="15.75" customHeight="1" x14ac:dyDescent="0.35">
      <c r="A622" s="21"/>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row>
    <row r="623" spans="1:26" ht="15.75" customHeight="1" x14ac:dyDescent="0.35">
      <c r="A623" s="21"/>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row>
    <row r="624" spans="1:26" ht="15.75" customHeight="1" x14ac:dyDescent="0.35">
      <c r="A624" s="21"/>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row>
    <row r="625" spans="1:26" ht="15.75" customHeight="1" x14ac:dyDescent="0.35">
      <c r="A625" s="21"/>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row>
    <row r="626" spans="1:26" ht="15.75" customHeight="1" x14ac:dyDescent="0.35">
      <c r="A626" s="21"/>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row>
    <row r="627" spans="1:26" ht="15.75" customHeight="1" x14ac:dyDescent="0.35">
      <c r="A627" s="21"/>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row>
    <row r="628" spans="1:26" ht="15.75" customHeight="1" x14ac:dyDescent="0.35">
      <c r="A628" s="21"/>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row>
    <row r="629" spans="1:26" ht="15.75" customHeight="1" x14ac:dyDescent="0.35">
      <c r="A629" s="21"/>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row>
    <row r="630" spans="1:26" ht="15.75" customHeight="1" x14ac:dyDescent="0.35">
      <c r="A630" s="21"/>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row>
    <row r="631" spans="1:26" ht="15.75" customHeight="1" x14ac:dyDescent="0.35">
      <c r="A631" s="21"/>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row>
    <row r="632" spans="1:26" ht="15.75" customHeight="1" x14ac:dyDescent="0.35">
      <c r="A632" s="21"/>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row>
    <row r="633" spans="1:26" ht="15.75" customHeight="1" x14ac:dyDescent="0.35">
      <c r="A633" s="21"/>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row>
    <row r="634" spans="1:26" ht="15.75" customHeight="1" x14ac:dyDescent="0.35">
      <c r="A634" s="21"/>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row>
    <row r="635" spans="1:26" ht="15.75" customHeight="1" x14ac:dyDescent="0.35">
      <c r="A635" s="21"/>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row>
    <row r="636" spans="1:26" ht="15.75" customHeight="1" x14ac:dyDescent="0.35">
      <c r="A636" s="21"/>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row>
    <row r="637" spans="1:26" ht="15.75" customHeight="1" x14ac:dyDescent="0.35">
      <c r="A637" s="21"/>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row>
    <row r="638" spans="1:26" ht="15.75" customHeight="1" x14ac:dyDescent="0.35">
      <c r="A638" s="21"/>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row>
    <row r="639" spans="1:26" ht="15.75" customHeight="1" x14ac:dyDescent="0.35">
      <c r="A639" s="21"/>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row>
    <row r="640" spans="1:26" ht="15.75" customHeight="1" x14ac:dyDescent="0.35">
      <c r="A640" s="21"/>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row>
    <row r="641" spans="1:26" ht="15.75" customHeight="1" x14ac:dyDescent="0.35">
      <c r="A641" s="21"/>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row>
    <row r="642" spans="1:26" ht="15.75" customHeight="1" x14ac:dyDescent="0.35">
      <c r="A642" s="21"/>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row>
    <row r="643" spans="1:26" ht="15.75" customHeight="1" x14ac:dyDescent="0.35">
      <c r="A643" s="21"/>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row>
    <row r="644" spans="1:26" ht="15.75" customHeight="1" x14ac:dyDescent="0.35">
      <c r="A644" s="21"/>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row>
    <row r="645" spans="1:26" ht="15.75" customHeight="1" x14ac:dyDescent="0.35">
      <c r="A645" s="21"/>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row>
    <row r="646" spans="1:26" ht="15.75" customHeight="1" x14ac:dyDescent="0.35">
      <c r="A646" s="21"/>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row>
    <row r="647" spans="1:26" ht="15.75" customHeight="1" x14ac:dyDescent="0.35">
      <c r="A647" s="21"/>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row>
    <row r="648" spans="1:26" ht="15.75" customHeight="1" x14ac:dyDescent="0.35">
      <c r="A648" s="21"/>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row>
    <row r="649" spans="1:26" ht="15.75" customHeight="1" x14ac:dyDescent="0.35">
      <c r="A649" s="21"/>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row>
    <row r="650" spans="1:26" ht="15.75" customHeight="1" x14ac:dyDescent="0.35">
      <c r="A650" s="21"/>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row>
    <row r="651" spans="1:26" ht="15.75" customHeight="1" x14ac:dyDescent="0.35">
      <c r="A651" s="21"/>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row>
    <row r="652" spans="1:26" ht="15.75" customHeight="1" x14ac:dyDescent="0.35">
      <c r="A652" s="21"/>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row>
    <row r="653" spans="1:26" ht="15.75" customHeight="1" x14ac:dyDescent="0.35">
      <c r="A653" s="21"/>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row>
    <row r="654" spans="1:26" ht="15.75" customHeight="1" x14ac:dyDescent="0.35">
      <c r="A654" s="21"/>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row>
    <row r="655" spans="1:26" ht="15.75" customHeight="1" x14ac:dyDescent="0.35">
      <c r="A655" s="21"/>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row>
    <row r="656" spans="1:26" ht="15.75" customHeight="1" x14ac:dyDescent="0.35">
      <c r="A656" s="21"/>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row>
    <row r="657" spans="1:26" ht="15.75" customHeight="1" x14ac:dyDescent="0.35">
      <c r="A657" s="21"/>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row>
    <row r="658" spans="1:26" ht="15.75" customHeight="1" x14ac:dyDescent="0.35">
      <c r="A658" s="21"/>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row>
    <row r="659" spans="1:26" ht="15.75" customHeight="1" x14ac:dyDescent="0.35">
      <c r="A659" s="21"/>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row>
    <row r="660" spans="1:26" ht="15.75" customHeight="1" x14ac:dyDescent="0.35">
      <c r="A660" s="21"/>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row>
    <row r="661" spans="1:26" ht="15.75" customHeight="1" x14ac:dyDescent="0.35">
      <c r="A661" s="21"/>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row>
    <row r="662" spans="1:26" ht="15.75" customHeight="1" x14ac:dyDescent="0.35">
      <c r="A662" s="21"/>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row>
    <row r="663" spans="1:26" ht="15.75" customHeight="1" x14ac:dyDescent="0.35">
      <c r="A663" s="21"/>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row>
    <row r="664" spans="1:26" ht="15.75" customHeight="1" x14ac:dyDescent="0.35">
      <c r="A664" s="21"/>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row>
    <row r="665" spans="1:26" ht="15.75" customHeight="1" x14ac:dyDescent="0.35">
      <c r="A665" s="21"/>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row>
    <row r="666" spans="1:26" ht="15.75" customHeight="1" x14ac:dyDescent="0.35">
      <c r="A666" s="21"/>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row>
    <row r="667" spans="1:26" ht="15.75" customHeight="1" x14ac:dyDescent="0.35">
      <c r="A667" s="21"/>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row>
    <row r="668" spans="1:26" ht="15.75" customHeight="1" x14ac:dyDescent="0.35">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row>
    <row r="669" spans="1:26" ht="15.75" customHeight="1" x14ac:dyDescent="0.35">
      <c r="A669" s="21"/>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row>
    <row r="670" spans="1:26" ht="15.75" customHeight="1" x14ac:dyDescent="0.35">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row>
    <row r="671" spans="1:26" ht="15.75" customHeight="1" x14ac:dyDescent="0.35">
      <c r="A671" s="21"/>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row>
    <row r="672" spans="1:26" ht="15.75" customHeight="1" x14ac:dyDescent="0.35">
      <c r="A672" s="21"/>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row>
    <row r="673" spans="1:26" ht="15.75" customHeight="1" x14ac:dyDescent="0.35">
      <c r="A673" s="21"/>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row>
    <row r="674" spans="1:26" ht="15.75" customHeight="1" x14ac:dyDescent="0.35">
      <c r="A674" s="21"/>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row>
    <row r="675" spans="1:26" ht="15.75" customHeight="1" x14ac:dyDescent="0.35">
      <c r="A675" s="21"/>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row>
    <row r="676" spans="1:26" ht="15.75" customHeight="1" x14ac:dyDescent="0.35">
      <c r="A676" s="21"/>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row>
    <row r="677" spans="1:26" ht="15.75" customHeight="1" x14ac:dyDescent="0.35">
      <c r="A677" s="21"/>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row>
    <row r="678" spans="1:26" ht="15.75" customHeight="1" x14ac:dyDescent="0.35">
      <c r="A678" s="21"/>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row>
    <row r="679" spans="1:26" ht="15.75" customHeight="1" x14ac:dyDescent="0.35">
      <c r="A679" s="21"/>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row>
    <row r="680" spans="1:26" ht="15.75" customHeight="1" x14ac:dyDescent="0.35">
      <c r="A680" s="21"/>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row>
    <row r="681" spans="1:26" ht="15.75" customHeight="1" x14ac:dyDescent="0.35">
      <c r="A681" s="21"/>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row>
    <row r="682" spans="1:26" ht="15.75" customHeight="1" x14ac:dyDescent="0.35">
      <c r="A682" s="21"/>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row>
    <row r="683" spans="1:26" ht="15.75" customHeight="1" x14ac:dyDescent="0.35">
      <c r="A683" s="21"/>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row>
    <row r="684" spans="1:26" ht="15.75" customHeight="1" x14ac:dyDescent="0.35">
      <c r="A684" s="21"/>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row>
    <row r="685" spans="1:26" ht="15.75" customHeight="1" x14ac:dyDescent="0.35">
      <c r="A685" s="21"/>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row>
    <row r="686" spans="1:26" ht="15.75" customHeight="1" x14ac:dyDescent="0.35">
      <c r="A686" s="21"/>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row>
    <row r="687" spans="1:26" ht="15.75" customHeight="1" x14ac:dyDescent="0.35">
      <c r="A687" s="21"/>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row>
    <row r="688" spans="1:26" ht="15.75" customHeight="1" x14ac:dyDescent="0.35">
      <c r="A688" s="21"/>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row>
    <row r="689" spans="1:26" ht="15.75" customHeight="1" x14ac:dyDescent="0.35">
      <c r="A689" s="21"/>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row>
    <row r="690" spans="1:26" ht="15.75" customHeight="1" x14ac:dyDescent="0.35">
      <c r="A690" s="21"/>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row>
    <row r="691" spans="1:26" ht="15.75" customHeight="1" x14ac:dyDescent="0.35">
      <c r="A691" s="21"/>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row>
    <row r="692" spans="1:26" ht="15.75" customHeight="1" x14ac:dyDescent="0.35">
      <c r="A692" s="21"/>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row>
    <row r="693" spans="1:26" ht="15.75" customHeight="1" x14ac:dyDescent="0.35">
      <c r="A693" s="21"/>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row>
    <row r="694" spans="1:26" ht="15.75" customHeight="1" x14ac:dyDescent="0.35">
      <c r="A694" s="21"/>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row>
    <row r="695" spans="1:26" ht="15.75" customHeight="1" x14ac:dyDescent="0.35">
      <c r="A695" s="21"/>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row>
    <row r="696" spans="1:26" ht="15.75" customHeight="1" x14ac:dyDescent="0.35">
      <c r="A696" s="21"/>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row>
    <row r="697" spans="1:26" ht="15.75" customHeight="1" x14ac:dyDescent="0.35">
      <c r="A697" s="21"/>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row>
    <row r="698" spans="1:26" ht="15.75" customHeight="1" x14ac:dyDescent="0.35">
      <c r="A698" s="21"/>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row>
    <row r="699" spans="1:26" ht="15.75" customHeight="1" x14ac:dyDescent="0.35">
      <c r="A699" s="21"/>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row>
    <row r="700" spans="1:26" ht="15.75" customHeight="1" x14ac:dyDescent="0.35">
      <c r="A700" s="21"/>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row>
    <row r="701" spans="1:26" ht="15.75" customHeight="1" x14ac:dyDescent="0.35">
      <c r="A701" s="21"/>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row>
    <row r="702" spans="1:26" ht="15.75" customHeight="1" x14ac:dyDescent="0.35">
      <c r="A702" s="21"/>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row>
    <row r="703" spans="1:26" ht="15.75" customHeight="1" x14ac:dyDescent="0.35">
      <c r="A703" s="21"/>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row>
    <row r="704" spans="1:26" ht="15.75" customHeight="1" x14ac:dyDescent="0.35">
      <c r="A704" s="21"/>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row>
    <row r="705" spans="1:26" ht="15.75" customHeight="1" x14ac:dyDescent="0.35">
      <c r="A705" s="21"/>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row>
    <row r="706" spans="1:26" ht="15.75" customHeight="1" x14ac:dyDescent="0.35">
      <c r="A706" s="21"/>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row>
    <row r="707" spans="1:26" ht="15.75" customHeight="1" x14ac:dyDescent="0.35">
      <c r="A707" s="21"/>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row>
    <row r="708" spans="1:26" ht="15.75" customHeight="1" x14ac:dyDescent="0.35">
      <c r="A708" s="21"/>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row>
    <row r="709" spans="1:26" ht="15.75" customHeight="1" x14ac:dyDescent="0.35">
      <c r="A709" s="21"/>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row>
    <row r="710" spans="1:26" ht="15.75" customHeight="1" x14ac:dyDescent="0.35">
      <c r="A710" s="21"/>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row>
    <row r="711" spans="1:26" ht="15.75" customHeight="1" x14ac:dyDescent="0.35">
      <c r="A711" s="21"/>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row>
    <row r="712" spans="1:26" ht="15.75" customHeight="1" x14ac:dyDescent="0.35">
      <c r="A712" s="21"/>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row>
    <row r="713" spans="1:26" ht="15.75" customHeight="1" x14ac:dyDescent="0.35">
      <c r="A713" s="21"/>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row>
    <row r="714" spans="1:26" ht="15.75" customHeight="1" x14ac:dyDescent="0.35">
      <c r="A714" s="21"/>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row>
    <row r="715" spans="1:26" ht="15.75" customHeight="1" x14ac:dyDescent="0.35">
      <c r="A715" s="21"/>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row>
    <row r="716" spans="1:26" ht="15.75" customHeight="1" x14ac:dyDescent="0.35">
      <c r="A716" s="21"/>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row>
    <row r="717" spans="1:26" ht="15.75" customHeight="1" x14ac:dyDescent="0.35">
      <c r="A717" s="21"/>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row>
    <row r="718" spans="1:26" ht="15.75" customHeight="1" x14ac:dyDescent="0.35">
      <c r="A718" s="21"/>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row>
    <row r="719" spans="1:26" ht="15.75" customHeight="1" x14ac:dyDescent="0.35">
      <c r="A719" s="21"/>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row>
    <row r="720" spans="1:26" ht="15.75" customHeight="1" x14ac:dyDescent="0.35">
      <c r="A720" s="21"/>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row>
    <row r="721" spans="1:26" ht="15.75" customHeight="1" x14ac:dyDescent="0.35">
      <c r="A721" s="21"/>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row>
    <row r="722" spans="1:26" ht="15.75" customHeight="1" x14ac:dyDescent="0.35">
      <c r="A722" s="21"/>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row>
    <row r="723" spans="1:26" ht="15.75" customHeight="1" x14ac:dyDescent="0.35">
      <c r="A723" s="21"/>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row>
    <row r="724" spans="1:26" ht="15.75" customHeight="1" x14ac:dyDescent="0.35">
      <c r="A724" s="21"/>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row>
    <row r="725" spans="1:26" ht="15.75" customHeight="1" x14ac:dyDescent="0.35">
      <c r="A725" s="21"/>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row>
    <row r="726" spans="1:26" ht="15.75" customHeight="1" x14ac:dyDescent="0.35">
      <c r="A726" s="21"/>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row>
    <row r="727" spans="1:26" ht="15.75" customHeight="1" x14ac:dyDescent="0.35">
      <c r="A727" s="21"/>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row>
    <row r="728" spans="1:26" ht="15.75" customHeight="1" x14ac:dyDescent="0.35">
      <c r="A728" s="21"/>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row>
    <row r="729" spans="1:26" ht="15.75" customHeight="1" x14ac:dyDescent="0.35">
      <c r="A729" s="21"/>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row>
    <row r="730" spans="1:26" ht="15.75" customHeight="1" x14ac:dyDescent="0.35">
      <c r="A730" s="21"/>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row>
    <row r="731" spans="1:26" ht="15.75" customHeight="1" x14ac:dyDescent="0.35">
      <c r="A731" s="21"/>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row>
    <row r="732" spans="1:26" ht="15.75" customHeight="1" x14ac:dyDescent="0.35">
      <c r="A732" s="21"/>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row>
    <row r="733" spans="1:26" ht="15.75" customHeight="1" x14ac:dyDescent="0.35">
      <c r="A733" s="21"/>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row>
    <row r="734" spans="1:26" ht="15.75" customHeight="1" x14ac:dyDescent="0.35">
      <c r="A734" s="21"/>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row>
    <row r="735" spans="1:26" ht="15.75" customHeight="1" x14ac:dyDescent="0.35">
      <c r="A735" s="21"/>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row>
    <row r="736" spans="1:26" ht="15.75" customHeight="1" x14ac:dyDescent="0.35">
      <c r="A736" s="21"/>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row>
    <row r="737" spans="1:26" ht="15.75" customHeight="1" x14ac:dyDescent="0.35">
      <c r="A737" s="21"/>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row>
    <row r="738" spans="1:26" ht="15.75" customHeight="1" x14ac:dyDescent="0.35">
      <c r="A738" s="21"/>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row>
    <row r="739" spans="1:26" ht="15.75" customHeight="1" x14ac:dyDescent="0.35">
      <c r="A739" s="21"/>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row>
    <row r="740" spans="1:26" ht="15.75" customHeight="1" x14ac:dyDescent="0.35">
      <c r="A740" s="21"/>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row>
    <row r="741" spans="1:26" ht="15.75" customHeight="1" x14ac:dyDescent="0.35">
      <c r="A741" s="21"/>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row>
    <row r="742" spans="1:26" ht="15.75" customHeight="1" x14ac:dyDescent="0.35">
      <c r="A742" s="21"/>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row>
    <row r="743" spans="1:26" ht="15.75" customHeight="1" x14ac:dyDescent="0.35">
      <c r="A743" s="21"/>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row>
    <row r="744" spans="1:26" ht="15.75" customHeight="1" x14ac:dyDescent="0.35">
      <c r="A744" s="21"/>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row>
    <row r="745" spans="1:26" ht="15.75" customHeight="1" x14ac:dyDescent="0.35">
      <c r="A745" s="21"/>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row>
    <row r="746" spans="1:26" ht="15.75" customHeight="1" x14ac:dyDescent="0.35">
      <c r="A746" s="21"/>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row>
    <row r="747" spans="1:26" ht="15.75" customHeight="1" x14ac:dyDescent="0.35">
      <c r="A747" s="21"/>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row>
    <row r="748" spans="1:26" ht="15.75" customHeight="1" x14ac:dyDescent="0.35">
      <c r="A748" s="21"/>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row>
    <row r="749" spans="1:26" ht="15.75" customHeight="1" x14ac:dyDescent="0.35">
      <c r="A749" s="21"/>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row>
    <row r="750" spans="1:26" ht="15.75" customHeight="1" x14ac:dyDescent="0.35">
      <c r="A750" s="21"/>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row>
    <row r="751" spans="1:26" ht="15.75" customHeight="1" x14ac:dyDescent="0.35">
      <c r="A751" s="21"/>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row>
    <row r="752" spans="1:26" ht="15.75" customHeight="1" x14ac:dyDescent="0.35">
      <c r="A752" s="21"/>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row>
    <row r="753" spans="1:26" ht="15.75" customHeight="1" x14ac:dyDescent="0.35">
      <c r="A753" s="21"/>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row>
    <row r="754" spans="1:26" ht="15.75" customHeight="1" x14ac:dyDescent="0.35">
      <c r="A754" s="21"/>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row>
    <row r="755" spans="1:26" ht="15.75" customHeight="1" x14ac:dyDescent="0.35">
      <c r="A755" s="21"/>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row>
    <row r="756" spans="1:26" ht="15.75" customHeight="1" x14ac:dyDescent="0.35">
      <c r="A756" s="21"/>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row>
    <row r="757" spans="1:26" ht="15.75" customHeight="1" x14ac:dyDescent="0.35">
      <c r="A757" s="21"/>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row>
    <row r="758" spans="1:26" ht="15.75" customHeight="1" x14ac:dyDescent="0.35">
      <c r="A758" s="21"/>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row>
    <row r="759" spans="1:26" ht="15.75" customHeight="1" x14ac:dyDescent="0.35">
      <c r="A759" s="21"/>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row>
    <row r="760" spans="1:26" ht="15.75" customHeight="1" x14ac:dyDescent="0.35">
      <c r="A760" s="21"/>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row>
    <row r="761" spans="1:26" ht="15.75" customHeight="1" x14ac:dyDescent="0.35">
      <c r="A761" s="21"/>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row>
    <row r="762" spans="1:26" ht="15.75" customHeight="1" x14ac:dyDescent="0.35">
      <c r="A762" s="21"/>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row>
    <row r="763" spans="1:26" ht="15.75" customHeight="1" x14ac:dyDescent="0.35">
      <c r="A763" s="21"/>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row>
    <row r="764" spans="1:26" ht="15.75" customHeight="1" x14ac:dyDescent="0.35">
      <c r="A764" s="21"/>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row>
    <row r="765" spans="1:26" ht="15.75" customHeight="1" x14ac:dyDescent="0.35">
      <c r="A765" s="21"/>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row>
    <row r="766" spans="1:26" ht="15.75" customHeight="1" x14ac:dyDescent="0.35">
      <c r="A766" s="21"/>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row>
    <row r="767" spans="1:26" ht="15.75" customHeight="1" x14ac:dyDescent="0.35">
      <c r="A767" s="21"/>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row>
    <row r="768" spans="1:26" ht="15.75" customHeight="1" x14ac:dyDescent="0.35">
      <c r="A768" s="21"/>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row>
    <row r="769" spans="1:26" ht="15.75" customHeight="1" x14ac:dyDescent="0.35">
      <c r="A769" s="21"/>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row>
    <row r="770" spans="1:26" ht="15.75" customHeight="1" x14ac:dyDescent="0.35">
      <c r="A770" s="21"/>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row>
    <row r="771" spans="1:26" ht="15.75" customHeight="1" x14ac:dyDescent="0.35">
      <c r="A771" s="21"/>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row>
    <row r="772" spans="1:26" ht="15.75" customHeight="1" x14ac:dyDescent="0.35">
      <c r="A772" s="21"/>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row>
    <row r="773" spans="1:26" ht="15.75" customHeight="1" x14ac:dyDescent="0.35">
      <c r="A773" s="21"/>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row>
    <row r="774" spans="1:26" ht="15.75" customHeight="1" x14ac:dyDescent="0.35">
      <c r="A774" s="21"/>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row>
    <row r="775" spans="1:26" ht="15.75" customHeight="1" x14ac:dyDescent="0.35">
      <c r="A775" s="21"/>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row>
    <row r="776" spans="1:26" ht="15.75" customHeight="1" x14ac:dyDescent="0.35">
      <c r="A776" s="21"/>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row>
    <row r="777" spans="1:26" ht="15.75" customHeight="1" x14ac:dyDescent="0.35">
      <c r="A777" s="21"/>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row>
    <row r="778" spans="1:26" ht="15.75" customHeight="1" x14ac:dyDescent="0.35">
      <c r="A778" s="21"/>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row>
    <row r="779" spans="1:26" ht="15.75" customHeight="1" x14ac:dyDescent="0.35">
      <c r="A779" s="21"/>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row>
    <row r="780" spans="1:26" ht="15.75" customHeight="1" x14ac:dyDescent="0.35">
      <c r="A780" s="21"/>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row>
    <row r="781" spans="1:26" ht="15.75" customHeight="1" x14ac:dyDescent="0.35">
      <c r="A781" s="21"/>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row>
    <row r="782" spans="1:26" ht="15.75" customHeight="1" x14ac:dyDescent="0.35">
      <c r="A782" s="21"/>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row>
    <row r="783" spans="1:26" ht="15.75" customHeight="1" x14ac:dyDescent="0.35">
      <c r="A783" s="21"/>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row>
    <row r="784" spans="1:26" ht="15.75" customHeight="1" x14ac:dyDescent="0.35">
      <c r="A784" s="21"/>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row>
    <row r="785" spans="1:26" ht="15.75" customHeight="1" x14ac:dyDescent="0.35">
      <c r="A785" s="21"/>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row>
    <row r="786" spans="1:26" ht="15.75" customHeight="1" x14ac:dyDescent="0.35">
      <c r="A786" s="21"/>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row>
    <row r="787" spans="1:26" ht="15.75" customHeight="1" x14ac:dyDescent="0.35">
      <c r="A787" s="21"/>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row>
    <row r="788" spans="1:26" ht="15.75" customHeight="1" x14ac:dyDescent="0.35">
      <c r="A788" s="21"/>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row>
    <row r="789" spans="1:26" ht="15.75" customHeight="1" x14ac:dyDescent="0.35">
      <c r="A789" s="21"/>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row>
    <row r="790" spans="1:26" ht="15.75" customHeight="1" x14ac:dyDescent="0.35">
      <c r="A790" s="21"/>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row>
    <row r="791" spans="1:26" ht="15.75" customHeight="1" x14ac:dyDescent="0.35">
      <c r="A791" s="21"/>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row>
    <row r="792" spans="1:26" ht="15.75" customHeight="1" x14ac:dyDescent="0.35">
      <c r="A792" s="21"/>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row>
    <row r="793" spans="1:26" ht="15.75" customHeight="1" x14ac:dyDescent="0.35">
      <c r="A793" s="21"/>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row>
    <row r="794" spans="1:26" ht="15.75" customHeight="1" x14ac:dyDescent="0.35">
      <c r="A794" s="21"/>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row>
    <row r="795" spans="1:26" ht="15.75" customHeight="1" x14ac:dyDescent="0.35">
      <c r="A795" s="21"/>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row>
    <row r="796" spans="1:26" ht="15.75" customHeight="1" x14ac:dyDescent="0.35">
      <c r="A796" s="21"/>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row>
    <row r="797" spans="1:26" ht="15.75" customHeight="1" x14ac:dyDescent="0.35">
      <c r="A797" s="21"/>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row>
    <row r="798" spans="1:26" ht="15.75" customHeight="1" x14ac:dyDescent="0.35">
      <c r="A798" s="21"/>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row>
    <row r="799" spans="1:26" ht="15.75" customHeight="1" x14ac:dyDescent="0.35">
      <c r="A799" s="21"/>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row>
    <row r="800" spans="1:26" ht="15.75" customHeight="1" x14ac:dyDescent="0.35">
      <c r="A800" s="21"/>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row>
    <row r="801" spans="1:26" ht="15.75" customHeight="1" x14ac:dyDescent="0.35">
      <c r="A801" s="21"/>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row>
    <row r="802" spans="1:26" ht="15.75" customHeight="1" x14ac:dyDescent="0.35">
      <c r="A802" s="21"/>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row>
    <row r="803" spans="1:26" ht="15.75" customHeight="1" x14ac:dyDescent="0.35">
      <c r="A803" s="21"/>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row>
    <row r="804" spans="1:26" ht="15.75" customHeight="1" x14ac:dyDescent="0.35">
      <c r="A804" s="21"/>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row>
    <row r="805" spans="1:26" ht="15.75" customHeight="1" x14ac:dyDescent="0.35">
      <c r="A805" s="21"/>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row>
    <row r="806" spans="1:26" ht="15.75" customHeight="1" x14ac:dyDescent="0.35">
      <c r="A806" s="21"/>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row>
    <row r="807" spans="1:26" ht="15.75" customHeight="1" x14ac:dyDescent="0.35">
      <c r="A807" s="21"/>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row>
    <row r="808" spans="1:26" ht="15.75" customHeight="1" x14ac:dyDescent="0.35">
      <c r="A808" s="21"/>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row>
    <row r="809" spans="1:26" ht="15.75" customHeight="1" x14ac:dyDescent="0.35">
      <c r="A809" s="21"/>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row>
    <row r="810" spans="1:26" ht="15.75" customHeight="1" x14ac:dyDescent="0.35">
      <c r="A810" s="21"/>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row>
    <row r="811" spans="1:26" ht="15.75" customHeight="1" x14ac:dyDescent="0.35">
      <c r="A811" s="21"/>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row>
    <row r="812" spans="1:26" ht="15.75" customHeight="1" x14ac:dyDescent="0.35">
      <c r="A812" s="21"/>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row>
    <row r="813" spans="1:26" ht="15.75" customHeight="1" x14ac:dyDescent="0.35">
      <c r="A813" s="21"/>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row>
    <row r="814" spans="1:26" ht="15.75" customHeight="1" x14ac:dyDescent="0.35">
      <c r="A814" s="21"/>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row>
    <row r="815" spans="1:26" ht="15.75" customHeight="1" x14ac:dyDescent="0.35">
      <c r="A815" s="21"/>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row>
    <row r="816" spans="1:26" ht="15.75" customHeight="1" x14ac:dyDescent="0.35">
      <c r="A816" s="21"/>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row>
    <row r="817" spans="1:26" ht="15.75" customHeight="1" x14ac:dyDescent="0.35">
      <c r="A817" s="21"/>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row>
    <row r="818" spans="1:26" ht="15.75" customHeight="1" x14ac:dyDescent="0.35">
      <c r="A818" s="21"/>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row>
    <row r="819" spans="1:26" ht="15.75" customHeight="1" x14ac:dyDescent="0.35">
      <c r="A819" s="21"/>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row>
    <row r="820" spans="1:26" ht="15.75" customHeight="1" x14ac:dyDescent="0.35">
      <c r="A820" s="21"/>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row>
    <row r="821" spans="1:26" ht="15.75" customHeight="1" x14ac:dyDescent="0.35">
      <c r="A821" s="21"/>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row>
    <row r="822" spans="1:26" ht="15.75" customHeight="1" x14ac:dyDescent="0.35">
      <c r="A822" s="21"/>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row>
    <row r="823" spans="1:26" ht="15.75" customHeight="1" x14ac:dyDescent="0.35">
      <c r="A823" s="21"/>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row>
    <row r="824" spans="1:26" ht="15.75" customHeight="1" x14ac:dyDescent="0.35">
      <c r="A824" s="21"/>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row>
    <row r="825" spans="1:26" ht="15.75" customHeight="1" x14ac:dyDescent="0.35">
      <c r="A825" s="21"/>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row>
    <row r="826" spans="1:26" ht="15.75" customHeight="1" x14ac:dyDescent="0.35">
      <c r="A826" s="21"/>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row>
    <row r="827" spans="1:26" ht="15.75" customHeight="1" x14ac:dyDescent="0.35">
      <c r="A827" s="21"/>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row>
    <row r="828" spans="1:26" ht="15.75" customHeight="1" x14ac:dyDescent="0.35">
      <c r="A828" s="21"/>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row>
    <row r="829" spans="1:26" ht="15.75" customHeight="1" x14ac:dyDescent="0.35">
      <c r="A829" s="21"/>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row>
    <row r="830" spans="1:26" ht="15.75" customHeight="1" x14ac:dyDescent="0.35">
      <c r="A830" s="21"/>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row>
    <row r="831" spans="1:26" ht="15.75" customHeight="1" x14ac:dyDescent="0.35">
      <c r="A831" s="21"/>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row>
    <row r="832" spans="1:26" ht="15.75" customHeight="1" x14ac:dyDescent="0.35">
      <c r="A832" s="21"/>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row>
    <row r="833" spans="1:26" ht="15.75" customHeight="1" x14ac:dyDescent="0.35">
      <c r="A833" s="21"/>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row>
    <row r="834" spans="1:26" ht="15.75" customHeight="1" x14ac:dyDescent="0.35">
      <c r="A834" s="21"/>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row>
    <row r="835" spans="1:26" ht="15.75" customHeight="1" x14ac:dyDescent="0.35">
      <c r="A835" s="21"/>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row>
    <row r="836" spans="1:26" ht="15.75" customHeight="1" x14ac:dyDescent="0.35">
      <c r="A836" s="21"/>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row>
    <row r="837" spans="1:26" ht="15.75" customHeight="1" x14ac:dyDescent="0.35">
      <c r="A837" s="21"/>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row>
    <row r="838" spans="1:26" ht="15.75" customHeight="1" x14ac:dyDescent="0.35">
      <c r="A838" s="21"/>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row>
    <row r="839" spans="1:26" ht="15.75" customHeight="1" x14ac:dyDescent="0.35">
      <c r="A839" s="21"/>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row>
    <row r="840" spans="1:26" ht="15.75" customHeight="1" x14ac:dyDescent="0.35">
      <c r="A840" s="21"/>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row>
    <row r="841" spans="1:26" ht="15.75" customHeight="1" x14ac:dyDescent="0.35">
      <c r="A841" s="21"/>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row>
    <row r="842" spans="1:26" ht="15.75" customHeight="1" x14ac:dyDescent="0.35">
      <c r="A842" s="21"/>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row>
    <row r="843" spans="1:26" ht="15.75" customHeight="1" x14ac:dyDescent="0.35">
      <c r="A843" s="21"/>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row>
    <row r="844" spans="1:26" ht="15.75" customHeight="1" x14ac:dyDescent="0.35">
      <c r="A844" s="21"/>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row>
    <row r="845" spans="1:26" ht="15.75" customHeight="1" x14ac:dyDescent="0.35">
      <c r="A845" s="21"/>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row>
    <row r="846" spans="1:26" ht="15.75" customHeight="1" x14ac:dyDescent="0.35">
      <c r="A846" s="21"/>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row>
    <row r="847" spans="1:26" ht="15.75" customHeight="1" x14ac:dyDescent="0.35">
      <c r="A847" s="21"/>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row>
    <row r="848" spans="1:26" ht="15.75" customHeight="1" x14ac:dyDescent="0.35">
      <c r="A848" s="21"/>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row>
    <row r="849" spans="1:26" ht="15.75" customHeight="1" x14ac:dyDescent="0.35">
      <c r="A849" s="21"/>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row>
    <row r="850" spans="1:26" ht="15.75" customHeight="1" x14ac:dyDescent="0.35">
      <c r="A850" s="21"/>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row>
    <row r="851" spans="1:26" ht="15.75" customHeight="1" x14ac:dyDescent="0.35">
      <c r="A851" s="21"/>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row>
    <row r="852" spans="1:26" ht="15.75" customHeight="1" x14ac:dyDescent="0.35">
      <c r="A852" s="21"/>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row>
    <row r="853" spans="1:26" ht="15.75" customHeight="1" x14ac:dyDescent="0.35">
      <c r="A853" s="21"/>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row>
    <row r="854" spans="1:26" ht="15.75" customHeight="1" x14ac:dyDescent="0.35">
      <c r="A854" s="21"/>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row>
    <row r="855" spans="1:26" ht="15.75" customHeight="1" x14ac:dyDescent="0.35">
      <c r="A855" s="21"/>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row>
    <row r="856" spans="1:26" ht="15.75" customHeight="1" x14ac:dyDescent="0.35">
      <c r="A856" s="21"/>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row>
    <row r="857" spans="1:26" ht="15.75" customHeight="1" x14ac:dyDescent="0.35">
      <c r="A857" s="21"/>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row>
    <row r="858" spans="1:26" ht="15.75" customHeight="1" x14ac:dyDescent="0.35">
      <c r="A858" s="21"/>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row>
    <row r="859" spans="1:26" ht="15.75" customHeight="1" x14ac:dyDescent="0.35">
      <c r="A859" s="21"/>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row>
    <row r="860" spans="1:26" ht="15.75" customHeight="1" x14ac:dyDescent="0.35">
      <c r="A860" s="21"/>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row>
    <row r="861" spans="1:26" ht="15.75" customHeight="1" x14ac:dyDescent="0.35">
      <c r="A861" s="21"/>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row>
    <row r="862" spans="1:26" ht="15.75" customHeight="1" x14ac:dyDescent="0.35">
      <c r="A862" s="21"/>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row>
    <row r="863" spans="1:26" ht="15.75" customHeight="1" x14ac:dyDescent="0.35">
      <c r="A863" s="21"/>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row>
    <row r="864" spans="1:26" ht="15.75" customHeight="1" x14ac:dyDescent="0.35">
      <c r="A864" s="21"/>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row>
    <row r="865" spans="1:26" ht="15.75" customHeight="1" x14ac:dyDescent="0.35">
      <c r="A865" s="21"/>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row>
    <row r="866" spans="1:26" ht="15.75" customHeight="1" x14ac:dyDescent="0.35">
      <c r="A866" s="21"/>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row>
    <row r="867" spans="1:26" ht="15.75" customHeight="1" x14ac:dyDescent="0.35">
      <c r="A867" s="21"/>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row>
    <row r="868" spans="1:26" ht="15.75" customHeight="1" x14ac:dyDescent="0.35">
      <c r="A868" s="21"/>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row>
    <row r="869" spans="1:26" ht="15.75" customHeight="1" x14ac:dyDescent="0.35">
      <c r="A869" s="21"/>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row>
    <row r="870" spans="1:26" ht="15.75" customHeight="1" x14ac:dyDescent="0.35">
      <c r="A870" s="21"/>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row>
    <row r="871" spans="1:26" ht="15.75" customHeight="1" x14ac:dyDescent="0.35">
      <c r="A871" s="21"/>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row>
    <row r="872" spans="1:26" ht="15.75" customHeight="1" x14ac:dyDescent="0.35">
      <c r="A872" s="21"/>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row>
    <row r="873" spans="1:26" ht="15.75" customHeight="1" x14ac:dyDescent="0.35">
      <c r="A873" s="21"/>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row>
    <row r="874" spans="1:26" ht="15.75" customHeight="1" x14ac:dyDescent="0.35">
      <c r="A874" s="21"/>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row>
    <row r="875" spans="1:26" ht="15.75" customHeight="1" x14ac:dyDescent="0.35">
      <c r="A875" s="21"/>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row>
    <row r="876" spans="1:26" ht="15.75" customHeight="1" x14ac:dyDescent="0.35">
      <c r="A876" s="21"/>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row>
    <row r="877" spans="1:26" ht="15.75" customHeight="1" x14ac:dyDescent="0.35">
      <c r="A877" s="21"/>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row>
    <row r="878" spans="1:26" ht="15.75" customHeight="1" x14ac:dyDescent="0.35">
      <c r="A878" s="21"/>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row>
    <row r="879" spans="1:26" ht="15.75" customHeight="1" x14ac:dyDescent="0.35">
      <c r="A879" s="21"/>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row>
    <row r="880" spans="1:26" ht="15.75" customHeight="1" x14ac:dyDescent="0.35">
      <c r="A880" s="21"/>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row>
    <row r="881" spans="1:26" ht="15.75" customHeight="1" x14ac:dyDescent="0.35">
      <c r="A881" s="21"/>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row>
    <row r="882" spans="1:26" ht="15.75" customHeight="1" x14ac:dyDescent="0.35">
      <c r="A882" s="21"/>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row>
    <row r="883" spans="1:26" ht="15.75" customHeight="1" x14ac:dyDescent="0.35">
      <c r="A883" s="21"/>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row>
    <row r="884" spans="1:26" ht="15.75" customHeight="1" x14ac:dyDescent="0.35">
      <c r="A884" s="21"/>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row>
    <row r="885" spans="1:26" ht="15.75" customHeight="1" x14ac:dyDescent="0.35">
      <c r="A885" s="21"/>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row>
    <row r="886" spans="1:26" ht="15.75" customHeight="1" x14ac:dyDescent="0.35">
      <c r="A886" s="21"/>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row>
    <row r="887" spans="1:26" ht="15.75" customHeight="1" x14ac:dyDescent="0.35">
      <c r="A887" s="21"/>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row>
    <row r="888" spans="1:26" ht="15.75" customHeight="1" x14ac:dyDescent="0.35">
      <c r="A888" s="21"/>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row>
    <row r="889" spans="1:26" ht="15.75" customHeight="1" x14ac:dyDescent="0.35">
      <c r="A889" s="21"/>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row>
    <row r="890" spans="1:26" ht="15.75" customHeight="1" x14ac:dyDescent="0.35">
      <c r="A890" s="21"/>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row>
    <row r="891" spans="1:26" ht="15.75" customHeight="1" x14ac:dyDescent="0.35">
      <c r="A891" s="21"/>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row>
    <row r="892" spans="1:26" ht="15.75" customHeight="1" x14ac:dyDescent="0.35">
      <c r="A892" s="21"/>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row>
    <row r="893" spans="1:26" ht="15.75" customHeight="1" x14ac:dyDescent="0.35">
      <c r="A893" s="21"/>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row>
    <row r="894" spans="1:26" ht="15.75" customHeight="1" x14ac:dyDescent="0.35">
      <c r="A894" s="21"/>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row>
    <row r="895" spans="1:26" ht="15.75" customHeight="1" x14ac:dyDescent="0.35">
      <c r="A895" s="21"/>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row>
    <row r="896" spans="1:26" ht="15.75" customHeight="1" x14ac:dyDescent="0.35">
      <c r="A896" s="21"/>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row>
    <row r="897" spans="1:26" ht="15.75" customHeight="1" x14ac:dyDescent="0.35">
      <c r="A897" s="21"/>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row>
    <row r="898" spans="1:26" ht="15.75" customHeight="1" x14ac:dyDescent="0.35">
      <c r="A898" s="21"/>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row>
    <row r="899" spans="1:26" ht="15.75" customHeight="1" x14ac:dyDescent="0.35">
      <c r="A899" s="21"/>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row>
    <row r="900" spans="1:26" ht="15.75" customHeight="1" x14ac:dyDescent="0.35">
      <c r="A900" s="21"/>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row>
    <row r="901" spans="1:26" ht="15.75" customHeight="1" x14ac:dyDescent="0.35">
      <c r="A901" s="21"/>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row>
    <row r="902" spans="1:26" ht="15.75" customHeight="1" x14ac:dyDescent="0.35">
      <c r="A902" s="21"/>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row>
    <row r="903" spans="1:26" ht="15.75" customHeight="1" x14ac:dyDescent="0.35">
      <c r="A903" s="21"/>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row>
    <row r="904" spans="1:26" ht="15.75" customHeight="1" x14ac:dyDescent="0.35">
      <c r="A904" s="21"/>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row>
    <row r="905" spans="1:26" ht="15.75" customHeight="1" x14ac:dyDescent="0.35">
      <c r="A905" s="21"/>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row>
    <row r="906" spans="1:26" ht="15.75" customHeight="1" x14ac:dyDescent="0.35">
      <c r="A906" s="21"/>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row>
    <row r="907" spans="1:26" ht="15.75" customHeight="1" x14ac:dyDescent="0.35">
      <c r="A907" s="21"/>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row>
    <row r="908" spans="1:26" ht="15.75" customHeight="1" x14ac:dyDescent="0.35">
      <c r="A908" s="21"/>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row>
    <row r="909" spans="1:26" ht="15.75" customHeight="1" x14ac:dyDescent="0.35">
      <c r="A909" s="21"/>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row>
    <row r="910" spans="1:26" ht="15.75" customHeight="1" x14ac:dyDescent="0.35">
      <c r="A910" s="21"/>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row>
    <row r="911" spans="1:26" ht="15.75" customHeight="1" x14ac:dyDescent="0.35">
      <c r="A911" s="21"/>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row>
    <row r="912" spans="1:26" ht="15.75" customHeight="1" x14ac:dyDescent="0.35">
      <c r="A912" s="21"/>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row>
    <row r="913" spans="1:26" ht="15.75" customHeight="1" x14ac:dyDescent="0.35">
      <c r="A913" s="21"/>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row>
    <row r="914" spans="1:26" ht="15.75" customHeight="1" x14ac:dyDescent="0.35">
      <c r="A914" s="21"/>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row>
    <row r="915" spans="1:26" ht="15.75" customHeight="1" x14ac:dyDescent="0.35">
      <c r="A915" s="21"/>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row>
    <row r="916" spans="1:26" ht="15.75" customHeight="1" x14ac:dyDescent="0.35">
      <c r="A916" s="21"/>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row>
    <row r="917" spans="1:26" ht="15.75" customHeight="1" x14ac:dyDescent="0.35">
      <c r="A917" s="21"/>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row>
    <row r="918" spans="1:26" ht="15.75" customHeight="1" x14ac:dyDescent="0.35">
      <c r="A918" s="21"/>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row>
    <row r="919" spans="1:26" ht="15.75" customHeight="1" x14ac:dyDescent="0.35">
      <c r="A919" s="21"/>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row>
    <row r="920" spans="1:26" ht="15.75" customHeight="1" x14ac:dyDescent="0.35">
      <c r="A920" s="21"/>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row>
    <row r="921" spans="1:26" ht="15.75" customHeight="1" x14ac:dyDescent="0.35">
      <c r="A921" s="21"/>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row>
    <row r="922" spans="1:26" ht="15.75" customHeight="1" x14ac:dyDescent="0.35">
      <c r="A922" s="21"/>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row>
    <row r="923" spans="1:26" ht="15.75" customHeight="1" x14ac:dyDescent="0.35">
      <c r="A923" s="21"/>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row>
    <row r="924" spans="1:26" ht="15.75" customHeight="1" x14ac:dyDescent="0.35">
      <c r="A924" s="21"/>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row>
    <row r="925" spans="1:26" ht="15.75" customHeight="1" x14ac:dyDescent="0.35">
      <c r="A925" s="21"/>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row>
    <row r="926" spans="1:26" ht="15.75" customHeight="1" x14ac:dyDescent="0.35">
      <c r="A926" s="21"/>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row>
    <row r="927" spans="1:26" ht="15.75" customHeight="1" x14ac:dyDescent="0.35">
      <c r="A927" s="21"/>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row>
    <row r="928" spans="1:26" ht="15.75" customHeight="1" x14ac:dyDescent="0.35">
      <c r="A928" s="21"/>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row>
    <row r="929" spans="1:26" ht="15.75" customHeight="1" x14ac:dyDescent="0.35">
      <c r="A929" s="21"/>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row>
    <row r="930" spans="1:26" ht="15.75" customHeight="1" x14ac:dyDescent="0.35">
      <c r="A930" s="21"/>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row>
    <row r="931" spans="1:26" ht="15.75" customHeight="1" x14ac:dyDescent="0.35">
      <c r="A931" s="21"/>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row>
    <row r="932" spans="1:26" ht="15.75" customHeight="1" x14ac:dyDescent="0.35">
      <c r="A932" s="21"/>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row>
    <row r="933" spans="1:26" ht="15.75" customHeight="1" x14ac:dyDescent="0.35">
      <c r="A933" s="21"/>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row>
    <row r="934" spans="1:26" ht="15.75" customHeight="1" x14ac:dyDescent="0.35">
      <c r="A934" s="21"/>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row>
    <row r="935" spans="1:26" ht="15.75" customHeight="1" x14ac:dyDescent="0.35">
      <c r="A935" s="21"/>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row>
    <row r="936" spans="1:26" ht="15.75" customHeight="1" x14ac:dyDescent="0.35">
      <c r="A936" s="21"/>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row>
    <row r="937" spans="1:26" ht="15.75" customHeight="1" x14ac:dyDescent="0.35">
      <c r="A937" s="21"/>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row>
    <row r="938" spans="1:26" ht="15.75" customHeight="1" x14ac:dyDescent="0.35">
      <c r="A938" s="21"/>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row>
    <row r="939" spans="1:26" ht="15.75" customHeight="1" x14ac:dyDescent="0.35">
      <c r="A939" s="21"/>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row>
    <row r="940" spans="1:26" ht="15.75" customHeight="1" x14ac:dyDescent="0.35">
      <c r="A940" s="21"/>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row>
    <row r="941" spans="1:26" ht="15.75" customHeight="1" x14ac:dyDescent="0.35">
      <c r="A941" s="21"/>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row>
    <row r="942" spans="1:26" ht="15.75" customHeight="1" x14ac:dyDescent="0.35">
      <c r="A942" s="21"/>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row>
    <row r="943" spans="1:26" ht="15.75" customHeight="1" x14ac:dyDescent="0.35">
      <c r="A943" s="21"/>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row>
    <row r="944" spans="1:26" ht="15.75" customHeight="1" x14ac:dyDescent="0.35">
      <c r="A944" s="21"/>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row>
    <row r="945" spans="1:26" ht="15.75" customHeight="1" x14ac:dyDescent="0.35">
      <c r="A945" s="21"/>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row>
    <row r="946" spans="1:26" ht="15.75" customHeight="1" x14ac:dyDescent="0.35">
      <c r="A946" s="21"/>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row>
    <row r="947" spans="1:26" ht="15.75" customHeight="1" x14ac:dyDescent="0.35">
      <c r="A947" s="21"/>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row>
    <row r="948" spans="1:26" ht="15.75" customHeight="1" x14ac:dyDescent="0.35">
      <c r="A948" s="21"/>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row>
    <row r="949" spans="1:26" ht="15.75" customHeight="1" x14ac:dyDescent="0.35">
      <c r="A949" s="21"/>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row>
    <row r="950" spans="1:26" ht="15.75" customHeight="1" x14ac:dyDescent="0.35">
      <c r="A950" s="21"/>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row>
    <row r="951" spans="1:26" ht="15.75" customHeight="1" x14ac:dyDescent="0.35">
      <c r="A951" s="21"/>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row>
    <row r="952" spans="1:26" ht="15.75" customHeight="1" x14ac:dyDescent="0.35">
      <c r="A952" s="21"/>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row>
    <row r="953" spans="1:26" ht="15.75" customHeight="1" x14ac:dyDescent="0.35">
      <c r="A953" s="21"/>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row>
    <row r="954" spans="1:26" ht="15.75" customHeight="1" x14ac:dyDescent="0.35">
      <c r="A954" s="21"/>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row>
    <row r="955" spans="1:26" ht="15.75" customHeight="1" x14ac:dyDescent="0.35">
      <c r="A955" s="21"/>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row>
    <row r="956" spans="1:26" ht="15.75" customHeight="1" x14ac:dyDescent="0.35">
      <c r="A956" s="21"/>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row>
    <row r="957" spans="1:26" ht="15.75" customHeight="1" x14ac:dyDescent="0.35">
      <c r="A957" s="21"/>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row>
    <row r="958" spans="1:26" ht="15.75" customHeight="1" x14ac:dyDescent="0.35">
      <c r="A958" s="21"/>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row>
    <row r="959" spans="1:26" ht="15.75" customHeight="1" x14ac:dyDescent="0.35">
      <c r="A959" s="21"/>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row>
    <row r="960" spans="1:26" ht="15.75" customHeight="1" x14ac:dyDescent="0.35">
      <c r="A960" s="21"/>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row>
    <row r="961" spans="1:26" ht="15.75" customHeight="1" x14ac:dyDescent="0.35">
      <c r="A961" s="21"/>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row>
    <row r="962" spans="1:26" ht="15.75" customHeight="1" x14ac:dyDescent="0.35">
      <c r="A962" s="21"/>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row>
    <row r="963" spans="1:26" ht="15.75" customHeight="1" x14ac:dyDescent="0.35">
      <c r="A963" s="21"/>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row>
    <row r="964" spans="1:26" ht="15.75" customHeight="1" x14ac:dyDescent="0.35">
      <c r="A964" s="21"/>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row>
    <row r="965" spans="1:26" ht="15.75" customHeight="1" x14ac:dyDescent="0.35">
      <c r="A965" s="21"/>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row>
    <row r="966" spans="1:26" ht="15.75" customHeight="1" x14ac:dyDescent="0.35">
      <c r="A966" s="21"/>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row>
    <row r="967" spans="1:26" ht="15.75" customHeight="1" x14ac:dyDescent="0.35">
      <c r="A967" s="21"/>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row>
    <row r="968" spans="1:26" ht="15.75" customHeight="1" x14ac:dyDescent="0.35">
      <c r="A968" s="21"/>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row>
    <row r="969" spans="1:26" ht="15.75" customHeight="1" x14ac:dyDescent="0.35">
      <c r="A969" s="21"/>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row>
    <row r="970" spans="1:26" ht="15.75" customHeight="1" x14ac:dyDescent="0.35">
      <c r="A970" s="21"/>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row>
    <row r="971" spans="1:26" ht="15.75" customHeight="1" x14ac:dyDescent="0.35">
      <c r="A971" s="21"/>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row>
    <row r="972" spans="1:26" ht="15.75" customHeight="1" x14ac:dyDescent="0.35">
      <c r="A972" s="21"/>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row>
    <row r="973" spans="1:26" ht="15.75" customHeight="1" x14ac:dyDescent="0.35">
      <c r="A973" s="21"/>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row>
    <row r="974" spans="1:26" ht="15.75" customHeight="1" x14ac:dyDescent="0.35">
      <c r="A974" s="21"/>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row>
    <row r="975" spans="1:26" ht="15.75" customHeight="1" x14ac:dyDescent="0.35">
      <c r="A975" s="21"/>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row>
    <row r="976" spans="1:26" ht="15.75" customHeight="1" x14ac:dyDescent="0.35">
      <c r="A976" s="21"/>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row>
    <row r="977" spans="1:26" ht="15.75" customHeight="1" x14ac:dyDescent="0.35">
      <c r="A977" s="21"/>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row>
    <row r="978" spans="1:26" ht="15.75" customHeight="1" x14ac:dyDescent="0.35">
      <c r="A978" s="21"/>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row>
    <row r="979" spans="1:26" ht="15.75" customHeight="1" x14ac:dyDescent="0.35">
      <c r="A979" s="21"/>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row>
    <row r="980" spans="1:26" ht="15.75" customHeight="1" x14ac:dyDescent="0.35">
      <c r="A980" s="21"/>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row>
    <row r="981" spans="1:26" ht="15.75" customHeight="1" x14ac:dyDescent="0.35">
      <c r="A981" s="21"/>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row>
    <row r="982" spans="1:26" ht="15.75" customHeight="1" x14ac:dyDescent="0.35">
      <c r="A982" s="21"/>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row>
    <row r="983" spans="1:26" ht="15.75" customHeight="1" x14ac:dyDescent="0.35">
      <c r="A983" s="21"/>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row>
    <row r="984" spans="1:26" ht="15.75" customHeight="1" x14ac:dyDescent="0.35">
      <c r="A984" s="21"/>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row>
    <row r="985" spans="1:26" ht="15.75" customHeight="1" x14ac:dyDescent="0.35">
      <c r="A985" s="21"/>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row>
    <row r="986" spans="1:26" ht="15.75" customHeight="1" x14ac:dyDescent="0.35">
      <c r="A986" s="21"/>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row>
    <row r="987" spans="1:26" ht="15.75" customHeight="1" x14ac:dyDescent="0.35">
      <c r="A987" s="21"/>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row>
    <row r="988" spans="1:26" ht="15.75" customHeight="1" x14ac:dyDescent="0.35">
      <c r="A988" s="21"/>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row>
    <row r="989" spans="1:26" ht="15.75" customHeight="1" x14ac:dyDescent="0.35">
      <c r="A989" s="21"/>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row>
    <row r="990" spans="1:26" ht="15.75" customHeight="1" x14ac:dyDescent="0.35">
      <c r="A990" s="21"/>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row>
    <row r="991" spans="1:26" ht="15.75" customHeight="1" x14ac:dyDescent="0.35">
      <c r="A991" s="21"/>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row>
    <row r="992" spans="1:26" ht="15.75" customHeight="1" x14ac:dyDescent="0.35">
      <c r="A992" s="21"/>
      <c r="B992" s="21"/>
      <c r="C992" s="21"/>
      <c r="D992" s="21"/>
      <c r="E992" s="21"/>
      <c r="F992" s="21"/>
      <c r="G992" s="21"/>
      <c r="H992" s="21"/>
      <c r="I992" s="21"/>
      <c r="J992" s="21"/>
      <c r="K992" s="21"/>
      <c r="L992" s="21"/>
      <c r="M992" s="21"/>
      <c r="N992" s="21"/>
      <c r="O992" s="21"/>
      <c r="P992" s="21"/>
      <c r="Q992" s="21"/>
      <c r="R992" s="21"/>
      <c r="S992" s="21"/>
      <c r="T992" s="21"/>
      <c r="U992" s="21"/>
      <c r="V992" s="21"/>
      <c r="W992" s="21"/>
      <c r="X992" s="21"/>
      <c r="Y992" s="21"/>
      <c r="Z992" s="21"/>
    </row>
    <row r="993" spans="1:26" ht="15.75" customHeight="1" x14ac:dyDescent="0.35">
      <c r="A993" s="21"/>
      <c r="B993" s="21"/>
      <c r="C993" s="21"/>
      <c r="D993" s="21"/>
      <c r="E993" s="21"/>
      <c r="F993" s="21"/>
      <c r="G993" s="21"/>
      <c r="H993" s="21"/>
      <c r="I993" s="21"/>
      <c r="J993" s="21"/>
      <c r="K993" s="21"/>
      <c r="L993" s="21"/>
      <c r="M993" s="21"/>
      <c r="N993" s="21"/>
      <c r="O993" s="21"/>
      <c r="P993" s="21"/>
      <c r="Q993" s="21"/>
      <c r="R993" s="21"/>
      <c r="S993" s="21"/>
      <c r="T993" s="21"/>
      <c r="U993" s="21"/>
      <c r="V993" s="21"/>
      <c r="W993" s="21"/>
      <c r="X993" s="21"/>
      <c r="Y993" s="21"/>
      <c r="Z993" s="21"/>
    </row>
    <row r="994" spans="1:26" ht="15.75" customHeight="1" x14ac:dyDescent="0.35">
      <c r="A994" s="21"/>
      <c r="B994" s="21"/>
      <c r="C994" s="21"/>
      <c r="D994" s="21"/>
      <c r="E994" s="21"/>
      <c r="F994" s="21"/>
      <c r="G994" s="21"/>
      <c r="H994" s="21"/>
      <c r="I994" s="21"/>
      <c r="J994" s="21"/>
      <c r="K994" s="21"/>
      <c r="L994" s="21"/>
      <c r="M994" s="21"/>
      <c r="N994" s="21"/>
      <c r="O994" s="21"/>
      <c r="P994" s="21"/>
      <c r="Q994" s="21"/>
      <c r="R994" s="21"/>
      <c r="S994" s="21"/>
      <c r="T994" s="21"/>
      <c r="U994" s="21"/>
      <c r="V994" s="21"/>
      <c r="W994" s="21"/>
      <c r="X994" s="21"/>
      <c r="Y994" s="21"/>
      <c r="Z994" s="21"/>
    </row>
    <row r="995" spans="1:26" ht="15.75" customHeight="1" x14ac:dyDescent="0.35">
      <c r="A995" s="21"/>
      <c r="B995" s="21"/>
      <c r="C995" s="21"/>
      <c r="D995" s="21"/>
      <c r="E995" s="21"/>
      <c r="F995" s="21"/>
      <c r="G995" s="21"/>
      <c r="H995" s="21"/>
      <c r="I995" s="21"/>
      <c r="J995" s="21"/>
      <c r="K995" s="21"/>
      <c r="L995" s="21"/>
      <c r="M995" s="21"/>
      <c r="N995" s="21"/>
      <c r="O995" s="21"/>
      <c r="P995" s="21"/>
      <c r="Q995" s="21"/>
      <c r="R995" s="21"/>
      <c r="S995" s="21"/>
      <c r="T995" s="21"/>
      <c r="U995" s="21"/>
      <c r="V995" s="21"/>
      <c r="W995" s="21"/>
      <c r="X995" s="21"/>
      <c r="Y995" s="21"/>
      <c r="Z995" s="21"/>
    </row>
    <row r="996" spans="1:26" ht="15.75" customHeight="1" x14ac:dyDescent="0.35">
      <c r="A996" s="21"/>
      <c r="B996" s="21"/>
      <c r="C996" s="21"/>
      <c r="D996" s="21"/>
      <c r="E996" s="21"/>
      <c r="F996" s="21"/>
      <c r="G996" s="21"/>
      <c r="H996" s="21"/>
      <c r="I996" s="21"/>
      <c r="J996" s="21"/>
      <c r="K996" s="21"/>
      <c r="L996" s="21"/>
      <c r="M996" s="21"/>
      <c r="N996" s="21"/>
      <c r="O996" s="21"/>
      <c r="P996" s="21"/>
      <c r="Q996" s="21"/>
      <c r="R996" s="21"/>
      <c r="S996" s="21"/>
      <c r="T996" s="21"/>
      <c r="U996" s="21"/>
      <c r="V996" s="21"/>
      <c r="W996" s="21"/>
      <c r="X996" s="21"/>
      <c r="Y996" s="21"/>
      <c r="Z996" s="21"/>
    </row>
    <row r="997" spans="1:26" ht="15.75" customHeight="1" x14ac:dyDescent="0.35">
      <c r="A997" s="21"/>
      <c r="B997" s="21"/>
      <c r="C997" s="21"/>
      <c r="D997" s="21"/>
      <c r="E997" s="21"/>
      <c r="F997" s="21"/>
      <c r="G997" s="21"/>
      <c r="H997" s="21"/>
      <c r="I997" s="21"/>
      <c r="J997" s="21"/>
      <c r="K997" s="21"/>
      <c r="L997" s="21"/>
      <c r="M997" s="21"/>
      <c r="N997" s="21"/>
      <c r="O997" s="21"/>
      <c r="P997" s="21"/>
      <c r="Q997" s="21"/>
      <c r="R997" s="21"/>
      <c r="S997" s="21"/>
      <c r="T997" s="21"/>
      <c r="U997" s="21"/>
      <c r="V997" s="21"/>
      <c r="W997" s="21"/>
      <c r="X997" s="21"/>
      <c r="Y997" s="21"/>
      <c r="Z997" s="21"/>
    </row>
    <row r="998" spans="1:26" ht="15.75" customHeight="1" x14ac:dyDescent="0.35">
      <c r="A998" s="21"/>
      <c r="B998" s="21"/>
      <c r="C998" s="21"/>
      <c r="D998" s="21"/>
      <c r="E998" s="21"/>
      <c r="F998" s="21"/>
      <c r="G998" s="21"/>
      <c r="H998" s="21"/>
      <c r="I998" s="21"/>
      <c r="J998" s="21"/>
      <c r="K998" s="21"/>
      <c r="L998" s="21"/>
      <c r="M998" s="21"/>
      <c r="N998" s="21"/>
      <c r="O998" s="21"/>
      <c r="P998" s="21"/>
      <c r="Q998" s="21"/>
      <c r="R998" s="21"/>
      <c r="S998" s="21"/>
      <c r="T998" s="21"/>
      <c r="U998" s="21"/>
      <c r="V998" s="21"/>
      <c r="W998" s="21"/>
      <c r="X998" s="21"/>
      <c r="Y998" s="21"/>
      <c r="Z998" s="21"/>
    </row>
    <row r="999" spans="1:26" ht="15.75" customHeight="1" x14ac:dyDescent="0.35">
      <c r="A999" s="21"/>
      <c r="B999" s="21"/>
      <c r="C999" s="21"/>
      <c r="D999" s="21"/>
      <c r="E999" s="21"/>
      <c r="F999" s="21"/>
      <c r="G999" s="21"/>
      <c r="H999" s="21"/>
      <c r="I999" s="21"/>
      <c r="J999" s="21"/>
      <c r="K999" s="21"/>
      <c r="L999" s="21"/>
      <c r="M999" s="21"/>
      <c r="N999" s="21"/>
      <c r="O999" s="21"/>
      <c r="P999" s="21"/>
      <c r="Q999" s="21"/>
      <c r="R999" s="21"/>
      <c r="S999" s="21"/>
      <c r="T999" s="21"/>
      <c r="U999" s="21"/>
      <c r="V999" s="21"/>
      <c r="W999" s="21"/>
      <c r="X999" s="21"/>
      <c r="Y999" s="21"/>
      <c r="Z999" s="21"/>
    </row>
    <row r="1000" spans="1:26" ht="15.75" customHeight="1" x14ac:dyDescent="0.35">
      <c r="A1000" s="21"/>
      <c r="B1000" s="21"/>
      <c r="C1000" s="21"/>
      <c r="D1000" s="21"/>
      <c r="E1000" s="21"/>
      <c r="F1000" s="21"/>
      <c r="G1000" s="21"/>
      <c r="H1000" s="21"/>
      <c r="I1000" s="21"/>
      <c r="J1000" s="21"/>
      <c r="K1000" s="21"/>
      <c r="L1000" s="21"/>
      <c r="M1000" s="21"/>
      <c r="N1000" s="21"/>
      <c r="O1000" s="21"/>
      <c r="P1000" s="21"/>
      <c r="Q1000" s="21"/>
      <c r="R1000" s="21"/>
      <c r="S1000" s="21"/>
      <c r="T1000" s="21"/>
      <c r="U1000" s="21"/>
      <c r="V1000" s="21"/>
      <c r="W1000" s="21"/>
      <c r="X1000" s="21"/>
      <c r="Y1000" s="21"/>
      <c r="Z1000" s="21"/>
    </row>
  </sheetData>
  <mergeCells count="8">
    <mergeCell ref="B36:C36"/>
    <mergeCell ref="B46:C46"/>
    <mergeCell ref="B55:D55"/>
    <mergeCell ref="B2:C2"/>
    <mergeCell ref="B10:C10"/>
    <mergeCell ref="B14:C14"/>
    <mergeCell ref="B21:C21"/>
    <mergeCell ref="B28:C28"/>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showGridLines="0" workbookViewId="0">
      <selection activeCell="E15" sqref="E15"/>
    </sheetView>
  </sheetViews>
  <sheetFormatPr defaultColWidth="11.1640625" defaultRowHeight="15" customHeight="1" x14ac:dyDescent="0.35"/>
  <cols>
    <col min="1" max="1" width="5" customWidth="1"/>
    <col min="2" max="2" width="21.4140625" customWidth="1"/>
    <col min="3" max="5" width="20.4140625" customWidth="1"/>
    <col min="6" max="7" width="23.1640625" customWidth="1"/>
    <col min="8" max="8" width="24.83203125" bestFit="1" customWidth="1"/>
    <col min="9" max="9" width="20.4140625" customWidth="1"/>
    <col min="10" max="10" width="11.83203125" customWidth="1"/>
    <col min="11" max="16" width="10.83203125" customWidth="1"/>
    <col min="17" max="26" width="10.4140625" customWidth="1"/>
  </cols>
  <sheetData>
    <row r="1" spans="1:26" ht="15.5" x14ac:dyDescent="0.35">
      <c r="A1" s="1"/>
      <c r="B1" s="1"/>
      <c r="C1" s="1"/>
      <c r="D1" s="1"/>
      <c r="E1" s="1"/>
      <c r="F1" s="1"/>
      <c r="G1" s="1"/>
      <c r="H1" s="1"/>
      <c r="I1" s="1"/>
      <c r="J1" s="1"/>
      <c r="K1" s="1"/>
      <c r="L1" s="1"/>
      <c r="M1" s="1"/>
      <c r="N1" s="1"/>
      <c r="O1" s="1"/>
      <c r="P1" s="1"/>
      <c r="Q1" s="1"/>
      <c r="R1" s="1"/>
      <c r="S1" s="1"/>
      <c r="T1" s="1"/>
      <c r="U1" s="1"/>
      <c r="V1" s="1"/>
      <c r="W1" s="1"/>
      <c r="X1" s="1"/>
      <c r="Y1" s="1"/>
      <c r="Z1" s="1"/>
    </row>
    <row r="2" spans="1:26" ht="15.5" x14ac:dyDescent="0.35">
      <c r="A2" s="1"/>
      <c r="B2" s="143" t="s">
        <v>68</v>
      </c>
      <c r="C2" s="144"/>
      <c r="D2" s="144"/>
      <c r="E2" s="144"/>
      <c r="F2" s="144"/>
      <c r="G2" s="144"/>
      <c r="H2" s="144"/>
      <c r="I2" s="145"/>
      <c r="J2" s="1"/>
      <c r="K2" s="1"/>
      <c r="L2" s="1"/>
      <c r="M2" s="1"/>
      <c r="N2" s="1"/>
      <c r="O2" s="1"/>
      <c r="P2" s="1"/>
      <c r="Q2" s="1"/>
      <c r="R2" s="1"/>
      <c r="S2" s="1"/>
      <c r="T2" s="1"/>
      <c r="U2" s="1"/>
      <c r="V2" s="1"/>
      <c r="W2" s="1"/>
      <c r="X2" s="1"/>
      <c r="Y2" s="1"/>
      <c r="Z2" s="1"/>
    </row>
    <row r="3" spans="1:26" ht="31" x14ac:dyDescent="0.35">
      <c r="A3" s="1"/>
      <c r="B3" s="22"/>
      <c r="C3" s="23" t="s">
        <v>69</v>
      </c>
      <c r="D3" s="23" t="s">
        <v>70</v>
      </c>
      <c r="E3" s="23" t="s">
        <v>71</v>
      </c>
      <c r="F3" s="24" t="s">
        <v>72</v>
      </c>
      <c r="G3" s="23" t="s">
        <v>73</v>
      </c>
      <c r="H3" s="24"/>
      <c r="I3" s="25" t="s">
        <v>74</v>
      </c>
      <c r="J3" s="1"/>
      <c r="K3" s="1"/>
      <c r="L3" s="1"/>
      <c r="M3" s="1"/>
      <c r="N3" s="1"/>
      <c r="O3" s="1"/>
      <c r="P3" s="1"/>
      <c r="Q3" s="1"/>
      <c r="R3" s="1"/>
      <c r="S3" s="1"/>
      <c r="T3" s="1"/>
      <c r="U3" s="1"/>
      <c r="V3" s="1"/>
      <c r="W3" s="1"/>
      <c r="X3" s="1"/>
      <c r="Y3" s="1"/>
      <c r="Z3" s="1"/>
    </row>
    <row r="4" spans="1:26" ht="18.649999999999999" customHeight="1" x14ac:dyDescent="0.35">
      <c r="A4" s="1"/>
      <c r="B4" s="26" t="s">
        <v>75</v>
      </c>
      <c r="C4" s="27">
        <f>'Input Data'!C3</f>
        <v>148992</v>
      </c>
      <c r="D4" s="28">
        <f>'Input Data'!$C$22</f>
        <v>3.1</v>
      </c>
      <c r="E4" s="28">
        <f>'Input Data'!C25</f>
        <v>6.73</v>
      </c>
      <c r="F4" s="29">
        <f>(C4*D4*E4)/(60*'Input Data'!C18)</f>
        <v>6475.8752000000004</v>
      </c>
      <c r="G4" s="30">
        <f>'5) Salary calculations'!$G$4</f>
        <v>8.5788292241379303</v>
      </c>
      <c r="H4" s="17" t="s">
        <v>76</v>
      </c>
      <c r="I4" s="31">
        <f>$C$4*$D$4*$E$4*G4</f>
        <v>26666605.160462435</v>
      </c>
      <c r="J4" s="1"/>
      <c r="K4" s="1"/>
      <c r="L4" s="1"/>
      <c r="M4" s="1"/>
      <c r="N4" s="1"/>
      <c r="O4" s="1"/>
      <c r="P4" s="1"/>
      <c r="Q4" s="1"/>
      <c r="R4" s="1"/>
      <c r="S4" s="1"/>
      <c r="T4" s="1"/>
      <c r="U4" s="1"/>
      <c r="V4" s="1"/>
      <c r="W4" s="1"/>
      <c r="X4" s="1"/>
      <c r="Y4" s="1"/>
      <c r="Z4" s="1"/>
    </row>
    <row r="5" spans="1:26" ht="18.649999999999999" customHeight="1" x14ac:dyDescent="0.35">
      <c r="A5" s="1"/>
      <c r="B5" s="32"/>
      <c r="C5" s="33"/>
      <c r="D5" s="34"/>
      <c r="E5" s="34"/>
      <c r="F5" s="29"/>
      <c r="G5" s="30">
        <f>'5) Salary calculations'!$G$5</f>
        <v>10.449780000000001</v>
      </c>
      <c r="H5" s="17" t="s">
        <v>77</v>
      </c>
      <c r="I5" s="31">
        <f>C4*D4*E4*G5</f>
        <v>32482306.150778886</v>
      </c>
      <c r="J5" s="1"/>
      <c r="K5" s="1"/>
      <c r="L5" s="1"/>
      <c r="M5" s="1"/>
      <c r="N5" s="1"/>
      <c r="O5" s="1"/>
      <c r="P5" s="1"/>
      <c r="Q5" s="1"/>
      <c r="R5" s="1"/>
      <c r="S5" s="1"/>
      <c r="T5" s="1"/>
      <c r="U5" s="1"/>
      <c r="V5" s="1"/>
      <c r="W5" s="1"/>
      <c r="X5" s="1"/>
      <c r="Y5" s="1"/>
      <c r="Z5" s="1"/>
    </row>
    <row r="6" spans="1:26" ht="18.649999999999999" customHeight="1" x14ac:dyDescent="0.35">
      <c r="A6" s="1"/>
      <c r="B6" s="35"/>
      <c r="C6" s="36"/>
      <c r="D6" s="37"/>
      <c r="E6" s="37"/>
      <c r="F6" s="38"/>
      <c r="G6" s="39"/>
      <c r="H6" s="40" t="s">
        <v>78</v>
      </c>
      <c r="I6" s="41">
        <f>AVERAGE(I4:I5)</f>
        <v>29574455.655620661</v>
      </c>
      <c r="J6" s="1"/>
      <c r="K6" s="1"/>
      <c r="L6" s="1"/>
      <c r="M6" s="1"/>
      <c r="N6" s="1"/>
      <c r="O6" s="1"/>
      <c r="P6" s="1"/>
      <c r="Q6" s="1"/>
      <c r="R6" s="1"/>
      <c r="S6" s="1"/>
      <c r="T6" s="1"/>
      <c r="U6" s="1"/>
      <c r="V6" s="1"/>
      <c r="W6" s="1"/>
      <c r="X6" s="1"/>
      <c r="Y6" s="1"/>
      <c r="Z6" s="1"/>
    </row>
    <row r="7" spans="1:26" ht="18.649999999999999" customHeight="1" x14ac:dyDescent="0.35">
      <c r="A7" s="1"/>
      <c r="B7" s="32" t="s">
        <v>79</v>
      </c>
      <c r="C7" s="33">
        <f>'Input Data'!C4</f>
        <v>2024</v>
      </c>
      <c r="D7" s="34">
        <f>'Input Data'!$C$23</f>
        <v>3.25</v>
      </c>
      <c r="E7" s="34">
        <f>'Input Data'!C26</f>
        <v>10</v>
      </c>
      <c r="F7" s="29">
        <f>(C7*D7*E7)/(60*'Input Data'!C18)</f>
        <v>137.04166666666666</v>
      </c>
      <c r="G7" s="42">
        <f>'5) Salary calculations'!$G$4</f>
        <v>8.5788292241379303</v>
      </c>
      <c r="H7" s="17" t="s">
        <v>76</v>
      </c>
      <c r="I7" s="31">
        <f>$C$7*$D$7*$E$7*G7</f>
        <v>564315.38636379305</v>
      </c>
      <c r="J7" s="1"/>
      <c r="K7" s="1"/>
      <c r="L7" s="1"/>
      <c r="M7" s="1"/>
      <c r="N7" s="1"/>
      <c r="O7" s="1"/>
      <c r="P7" s="1"/>
      <c r="Q7" s="1"/>
      <c r="R7" s="1"/>
      <c r="S7" s="1"/>
      <c r="T7" s="1"/>
      <c r="U7" s="1"/>
      <c r="V7" s="1"/>
      <c r="W7" s="1"/>
      <c r="X7" s="1"/>
      <c r="Y7" s="1"/>
      <c r="Z7" s="1"/>
    </row>
    <row r="8" spans="1:26" ht="18.649999999999999" customHeight="1" x14ac:dyDescent="0.35">
      <c r="A8" s="1"/>
      <c r="B8" s="32"/>
      <c r="C8" s="33"/>
      <c r="D8" s="34"/>
      <c r="E8" s="34"/>
      <c r="F8" s="29"/>
      <c r="G8" s="42">
        <f>'5) Salary calculations'!$G$5</f>
        <v>10.449780000000001</v>
      </c>
      <c r="H8" s="17" t="s">
        <v>77</v>
      </c>
      <c r="I8" s="31">
        <f>C7*D7*E7*G8</f>
        <v>687386.52840000007</v>
      </c>
      <c r="J8" s="1"/>
      <c r="K8" s="1"/>
      <c r="L8" s="1"/>
      <c r="M8" s="1"/>
      <c r="N8" s="1"/>
      <c r="O8" s="1"/>
      <c r="P8" s="1"/>
      <c r="Q8" s="1"/>
      <c r="R8" s="1"/>
      <c r="S8" s="1"/>
      <c r="T8" s="1"/>
      <c r="U8" s="1"/>
      <c r="V8" s="1"/>
      <c r="W8" s="1"/>
      <c r="X8" s="1"/>
      <c r="Y8" s="1"/>
      <c r="Z8" s="1"/>
    </row>
    <row r="9" spans="1:26" ht="18.649999999999999" customHeight="1" x14ac:dyDescent="0.35">
      <c r="A9" s="1"/>
      <c r="B9" s="35"/>
      <c r="C9" s="36"/>
      <c r="D9" s="37"/>
      <c r="E9" s="37"/>
      <c r="F9" s="38"/>
      <c r="G9" s="39"/>
      <c r="H9" s="40" t="s">
        <v>78</v>
      </c>
      <c r="I9" s="41">
        <f>AVERAGE(I7:I8)</f>
        <v>625850.95738189656</v>
      </c>
      <c r="J9" s="1"/>
      <c r="K9" s="1"/>
      <c r="L9" s="1"/>
      <c r="M9" s="1"/>
      <c r="N9" s="1"/>
      <c r="O9" s="1"/>
      <c r="P9" s="1"/>
      <c r="Q9" s="1"/>
      <c r="R9" s="1"/>
      <c r="S9" s="1"/>
      <c r="T9" s="1"/>
      <c r="U9" s="1"/>
      <c r="V9" s="1"/>
      <c r="W9" s="1"/>
      <c r="X9" s="1"/>
      <c r="Y9" s="1"/>
      <c r="Z9" s="1"/>
    </row>
    <row r="10" spans="1:26" ht="18.649999999999999" customHeight="1" x14ac:dyDescent="0.35">
      <c r="A10" s="1"/>
      <c r="B10" s="32" t="s">
        <v>80</v>
      </c>
      <c r="C10" s="33">
        <f>'Input Data'!C8</f>
        <v>4754.2005331342125</v>
      </c>
      <c r="D10" s="34">
        <f>'Input Data'!$C$24</f>
        <v>6</v>
      </c>
      <c r="E10" s="34">
        <f>'Input Data'!C26</f>
        <v>10</v>
      </c>
      <c r="F10" s="29">
        <f>(C10*D10*E10)/(60*'Input Data'!C18)</f>
        <v>594.27506664177656</v>
      </c>
      <c r="G10" s="42">
        <f>'5) Salary calculations'!$G$4</f>
        <v>8.5788292241379303</v>
      </c>
      <c r="H10" s="17" t="s">
        <v>76</v>
      </c>
      <c r="I10" s="31">
        <f>$C$10*$D$10*$E$10*G10</f>
        <v>2447128.4682638347</v>
      </c>
      <c r="J10" s="1"/>
      <c r="K10" s="1"/>
      <c r="L10" s="1"/>
      <c r="M10" s="1"/>
      <c r="N10" s="1"/>
      <c r="O10" s="1"/>
      <c r="P10" s="1"/>
      <c r="Q10" s="1"/>
      <c r="R10" s="1"/>
      <c r="S10" s="1"/>
      <c r="T10" s="1"/>
      <c r="U10" s="1"/>
      <c r="V10" s="1"/>
      <c r="W10" s="1"/>
      <c r="X10" s="1"/>
      <c r="Y10" s="1"/>
      <c r="Z10" s="1"/>
    </row>
    <row r="11" spans="1:26" ht="18.649999999999999" customHeight="1" x14ac:dyDescent="0.35">
      <c r="A11" s="1"/>
      <c r="B11" s="32"/>
      <c r="C11" s="33"/>
      <c r="D11" s="34"/>
      <c r="E11" s="34"/>
      <c r="F11" s="29"/>
      <c r="G11" s="42">
        <f>'5) Salary calculations'!$G$5</f>
        <v>10.449780000000001</v>
      </c>
      <c r="H11" s="17" t="s">
        <v>77</v>
      </c>
      <c r="I11" s="31">
        <f>C10*D10*E10*G11</f>
        <v>2980820.978828114</v>
      </c>
      <c r="J11" s="1"/>
      <c r="K11" s="1"/>
      <c r="L11" s="1"/>
      <c r="M11" s="1"/>
      <c r="N11" s="1"/>
      <c r="O11" s="1"/>
      <c r="P11" s="1"/>
      <c r="Q11" s="1"/>
      <c r="R11" s="1"/>
      <c r="S11" s="1"/>
      <c r="T11" s="1"/>
      <c r="U11" s="1"/>
      <c r="V11" s="1"/>
      <c r="W11" s="1"/>
      <c r="X11" s="1"/>
      <c r="Y11" s="1"/>
      <c r="Z11" s="1"/>
    </row>
    <row r="12" spans="1:26" ht="18.649999999999999" customHeight="1" x14ac:dyDescent="0.35">
      <c r="A12" s="1"/>
      <c r="B12" s="35"/>
      <c r="C12" s="36"/>
      <c r="D12" s="37"/>
      <c r="E12" s="37"/>
      <c r="F12" s="38"/>
      <c r="G12" s="39"/>
      <c r="H12" s="40" t="s">
        <v>78</v>
      </c>
      <c r="I12" s="41">
        <f>AVERAGE(I10:I11)</f>
        <v>2713974.7235459741</v>
      </c>
      <c r="J12" s="1"/>
      <c r="K12" s="1"/>
      <c r="L12" s="1"/>
      <c r="M12" s="1"/>
      <c r="N12" s="1"/>
      <c r="O12" s="1"/>
      <c r="P12" s="1"/>
      <c r="Q12" s="1"/>
      <c r="R12" s="1"/>
      <c r="S12" s="1"/>
      <c r="T12" s="1"/>
      <c r="U12" s="1"/>
      <c r="V12" s="1"/>
      <c r="W12" s="1"/>
      <c r="X12" s="1"/>
      <c r="Y12" s="1"/>
      <c r="Z12" s="1"/>
    </row>
    <row r="13" spans="1:26" ht="15.5" x14ac:dyDescent="0.35">
      <c r="A13" s="1"/>
      <c r="B13" s="146" t="s">
        <v>81</v>
      </c>
      <c r="C13" s="144"/>
      <c r="D13" s="144"/>
      <c r="E13" s="147"/>
      <c r="F13" s="43">
        <f>SUM(F4:F10)</f>
        <v>7207.1919333084443</v>
      </c>
      <c r="G13" s="44"/>
      <c r="H13" s="45"/>
      <c r="I13" s="46">
        <f>I6+I9+I12</f>
        <v>32914281.33654853</v>
      </c>
      <c r="J13" s="1"/>
      <c r="K13" s="1"/>
      <c r="L13" s="1"/>
      <c r="M13" s="1"/>
      <c r="N13" s="1"/>
      <c r="O13" s="1"/>
      <c r="P13" s="1"/>
      <c r="Q13" s="1"/>
      <c r="R13" s="1"/>
      <c r="S13" s="1"/>
      <c r="T13" s="1"/>
      <c r="U13" s="1"/>
      <c r="V13" s="1"/>
      <c r="W13" s="1"/>
      <c r="X13" s="1"/>
      <c r="Y13" s="1"/>
      <c r="Z13" s="1"/>
    </row>
    <row r="14" spans="1:26" ht="15.5" x14ac:dyDescent="0.35">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5.5" x14ac:dyDescent="0.35">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5.5" x14ac:dyDescent="0.35">
      <c r="A16" s="1"/>
      <c r="B16" s="21"/>
      <c r="C16" s="21"/>
      <c r="D16" s="21"/>
      <c r="E16" s="21"/>
      <c r="F16" s="21"/>
      <c r="G16" s="21"/>
      <c r="H16" s="21"/>
      <c r="I16" s="21"/>
      <c r="J16" s="1"/>
      <c r="K16" s="1"/>
      <c r="L16" s="1"/>
      <c r="M16" s="1"/>
      <c r="N16" s="1"/>
      <c r="O16" s="1"/>
      <c r="P16" s="1"/>
      <c r="Q16" s="1"/>
      <c r="R16" s="1"/>
      <c r="S16" s="1"/>
      <c r="T16" s="1"/>
      <c r="U16" s="1"/>
      <c r="V16" s="1"/>
      <c r="W16" s="1"/>
      <c r="X16" s="1"/>
      <c r="Y16" s="1"/>
      <c r="Z16" s="1"/>
    </row>
    <row r="17" spans="1:26" ht="15.5" x14ac:dyDescent="0.35">
      <c r="A17" s="1"/>
      <c r="B17" s="21"/>
      <c r="C17" s="21"/>
      <c r="D17" s="21"/>
      <c r="E17" s="21"/>
      <c r="F17" s="21"/>
      <c r="G17" s="21"/>
      <c r="H17" s="21"/>
      <c r="I17" s="21"/>
      <c r="J17" s="1"/>
      <c r="K17" s="1"/>
      <c r="L17" s="1"/>
      <c r="M17" s="1"/>
      <c r="N17" s="1"/>
      <c r="O17" s="1"/>
      <c r="P17" s="1"/>
      <c r="Q17" s="1"/>
      <c r="R17" s="1"/>
      <c r="S17" s="1"/>
      <c r="T17" s="1"/>
      <c r="U17" s="1"/>
      <c r="V17" s="1"/>
      <c r="W17" s="1"/>
      <c r="X17" s="1"/>
      <c r="Y17" s="1"/>
      <c r="Z17" s="1"/>
    </row>
    <row r="18" spans="1:26" ht="15.5" x14ac:dyDescent="0.35">
      <c r="A18" s="1"/>
      <c r="B18" s="21"/>
      <c r="C18" s="21"/>
      <c r="D18" s="21"/>
      <c r="E18" s="21"/>
      <c r="F18" s="21"/>
      <c r="G18" s="21"/>
      <c r="H18" s="21"/>
      <c r="I18" s="21"/>
      <c r="J18" s="1"/>
      <c r="K18" s="1"/>
      <c r="L18" s="1"/>
      <c r="M18" s="1"/>
      <c r="N18" s="1"/>
      <c r="O18" s="1"/>
      <c r="P18" s="1"/>
      <c r="Q18" s="1"/>
      <c r="R18" s="1"/>
      <c r="S18" s="1"/>
      <c r="T18" s="1"/>
      <c r="U18" s="1"/>
      <c r="V18" s="1"/>
      <c r="W18" s="1"/>
      <c r="X18" s="1"/>
      <c r="Y18" s="1"/>
      <c r="Z18" s="1"/>
    </row>
    <row r="19" spans="1:26" ht="19" x14ac:dyDescent="0.55000000000000004">
      <c r="A19" s="1"/>
      <c r="B19" s="21"/>
      <c r="C19" s="21"/>
      <c r="D19" s="21"/>
      <c r="E19" s="21"/>
      <c r="F19" s="21"/>
      <c r="G19" s="21"/>
      <c r="H19" s="21"/>
      <c r="I19" s="21"/>
      <c r="J19" s="1"/>
      <c r="K19" s="1"/>
      <c r="L19" s="1"/>
      <c r="M19" s="1"/>
      <c r="N19" s="1"/>
      <c r="O19" s="1"/>
      <c r="P19" s="1"/>
      <c r="Q19" s="1"/>
      <c r="R19" s="1"/>
      <c r="S19" s="1"/>
      <c r="T19" s="1"/>
      <c r="U19" s="1"/>
      <c r="V19" s="1"/>
      <c r="W19" s="1"/>
      <c r="X19" s="1"/>
      <c r="Y19" s="1"/>
      <c r="Z19" s="1"/>
    </row>
    <row r="20" spans="1:26" ht="19" x14ac:dyDescent="0.55000000000000004">
      <c r="A20" s="1"/>
      <c r="B20" s="21"/>
      <c r="C20" s="21"/>
      <c r="D20" s="21"/>
      <c r="E20" s="21"/>
      <c r="F20" s="21"/>
      <c r="G20" s="21"/>
      <c r="H20" s="21"/>
      <c r="I20" s="21"/>
      <c r="J20" s="1"/>
      <c r="K20" s="1"/>
      <c r="L20" s="1"/>
      <c r="M20" s="1"/>
      <c r="N20" s="1"/>
      <c r="O20" s="1"/>
      <c r="P20" s="1"/>
      <c r="Q20" s="1"/>
      <c r="R20" s="1"/>
      <c r="S20" s="1"/>
      <c r="T20" s="1"/>
      <c r="U20" s="1"/>
      <c r="V20" s="1"/>
      <c r="W20" s="1"/>
      <c r="X20" s="1"/>
      <c r="Y20" s="1"/>
      <c r="Z20" s="1"/>
    </row>
    <row r="21" spans="1:26" ht="15.75" customHeight="1" x14ac:dyDescent="0.55000000000000004">
      <c r="A21" s="1"/>
      <c r="B21" s="21"/>
      <c r="C21" s="21"/>
      <c r="D21" s="21"/>
      <c r="E21" s="21"/>
      <c r="F21" s="21"/>
      <c r="G21" s="21"/>
      <c r="H21" s="21"/>
      <c r="I21" s="21"/>
      <c r="J21" s="1"/>
      <c r="K21" s="1"/>
      <c r="L21" s="1"/>
      <c r="M21" s="1"/>
      <c r="N21" s="1"/>
      <c r="O21" s="1"/>
      <c r="P21" s="1"/>
      <c r="Q21" s="1"/>
      <c r="R21" s="1"/>
      <c r="S21" s="1"/>
      <c r="T21" s="1"/>
      <c r="U21" s="1"/>
      <c r="V21" s="1"/>
      <c r="W21" s="1"/>
      <c r="X21" s="1"/>
      <c r="Y21" s="1"/>
      <c r="Z21" s="1"/>
    </row>
    <row r="22" spans="1:26" ht="15.75" customHeight="1" x14ac:dyDescent="0.55000000000000004">
      <c r="A22" s="1"/>
      <c r="B22" s="21"/>
      <c r="C22" s="21"/>
      <c r="D22" s="21"/>
      <c r="E22" s="21"/>
      <c r="F22" s="21"/>
      <c r="G22" s="21"/>
      <c r="H22" s="21"/>
      <c r="I22" s="21"/>
      <c r="J22" s="1"/>
      <c r="K22" s="1"/>
      <c r="L22" s="1"/>
      <c r="M22" s="1"/>
      <c r="N22" s="1"/>
      <c r="O22" s="1"/>
      <c r="P22" s="1"/>
      <c r="Q22" s="1"/>
      <c r="R22" s="1"/>
      <c r="S22" s="1"/>
      <c r="T22" s="1"/>
      <c r="U22" s="1"/>
      <c r="V22" s="1"/>
      <c r="W22" s="1"/>
      <c r="X22" s="1"/>
      <c r="Y22" s="1"/>
      <c r="Z22" s="1"/>
    </row>
    <row r="23" spans="1:26" ht="15.75" customHeight="1" x14ac:dyDescent="0.55000000000000004">
      <c r="A23" s="1"/>
      <c r="B23" s="21"/>
      <c r="C23" s="21"/>
      <c r="D23" s="21"/>
      <c r="E23" s="21"/>
      <c r="F23" s="21"/>
      <c r="G23" s="21"/>
      <c r="H23" s="21"/>
      <c r="I23" s="21"/>
      <c r="J23" s="1"/>
      <c r="K23" s="1"/>
      <c r="L23" s="1"/>
      <c r="M23" s="1"/>
      <c r="N23" s="1"/>
      <c r="O23" s="1"/>
      <c r="P23" s="1"/>
      <c r="Q23" s="1"/>
      <c r="R23" s="1"/>
      <c r="S23" s="1"/>
      <c r="T23" s="1"/>
      <c r="U23" s="1"/>
      <c r="V23" s="1"/>
      <c r="W23" s="1"/>
      <c r="X23" s="1"/>
      <c r="Y23" s="1"/>
      <c r="Z23" s="1"/>
    </row>
    <row r="24" spans="1:26" ht="15.75" customHeight="1" x14ac:dyDescent="0.55000000000000004">
      <c r="A24" s="1"/>
      <c r="B24" s="21"/>
      <c r="C24" s="21"/>
      <c r="D24" s="21"/>
      <c r="E24" s="21"/>
      <c r="F24" s="21"/>
      <c r="G24" s="21"/>
      <c r="H24" s="21"/>
      <c r="I24" s="21"/>
      <c r="J24" s="1"/>
      <c r="K24" s="1"/>
      <c r="L24" s="1"/>
      <c r="M24" s="1"/>
      <c r="N24" s="1"/>
      <c r="O24" s="1"/>
      <c r="P24" s="1"/>
      <c r="Q24" s="1"/>
      <c r="R24" s="1"/>
      <c r="S24" s="1"/>
      <c r="T24" s="1"/>
      <c r="U24" s="1"/>
      <c r="V24" s="1"/>
      <c r="W24" s="1"/>
      <c r="X24" s="1"/>
      <c r="Y24" s="1"/>
      <c r="Z24" s="1"/>
    </row>
    <row r="25" spans="1:26" ht="15.75" customHeight="1" x14ac:dyDescent="0.55000000000000004">
      <c r="A25" s="1"/>
      <c r="B25" s="21"/>
      <c r="C25" s="21"/>
      <c r="D25" s="21"/>
      <c r="E25" s="21"/>
      <c r="F25" s="21"/>
      <c r="G25" s="21"/>
      <c r="H25" s="21"/>
      <c r="I25" s="21"/>
      <c r="J25" s="1"/>
      <c r="K25" s="1"/>
      <c r="L25" s="1"/>
      <c r="M25" s="1"/>
      <c r="N25" s="1"/>
      <c r="O25" s="1"/>
      <c r="P25" s="1"/>
      <c r="Q25" s="1"/>
      <c r="R25" s="1"/>
      <c r="S25" s="1"/>
      <c r="T25" s="1"/>
      <c r="U25" s="1"/>
      <c r="V25" s="1"/>
      <c r="W25" s="1"/>
      <c r="X25" s="1"/>
      <c r="Y25" s="1"/>
      <c r="Z25" s="1"/>
    </row>
    <row r="26" spans="1:26" ht="15.75" customHeight="1" x14ac:dyDescent="0.55000000000000004">
      <c r="A26" s="1"/>
      <c r="B26" s="21"/>
      <c r="C26" s="21"/>
      <c r="D26" s="21"/>
      <c r="E26" s="21"/>
      <c r="F26" s="21"/>
      <c r="G26" s="21"/>
      <c r="H26" s="21"/>
      <c r="I26" s="21"/>
      <c r="J26" s="1"/>
      <c r="K26" s="1"/>
      <c r="L26" s="1"/>
      <c r="M26" s="1"/>
      <c r="N26" s="1"/>
      <c r="O26" s="1"/>
      <c r="P26" s="1"/>
      <c r="Q26" s="1"/>
      <c r="R26" s="1"/>
      <c r="S26" s="1"/>
      <c r="T26" s="1"/>
      <c r="U26" s="1"/>
      <c r="V26" s="1"/>
      <c r="W26" s="1"/>
      <c r="X26" s="1"/>
      <c r="Y26" s="1"/>
      <c r="Z26" s="1"/>
    </row>
    <row r="27" spans="1:26" ht="15.75" customHeight="1" x14ac:dyDescent="0.55000000000000004">
      <c r="A27" s="1"/>
      <c r="B27" s="21"/>
      <c r="C27" s="21"/>
      <c r="D27" s="21"/>
      <c r="E27" s="21"/>
      <c r="F27" s="21"/>
      <c r="G27" s="21"/>
      <c r="H27" s="21"/>
      <c r="I27" s="21"/>
      <c r="J27" s="1"/>
      <c r="K27" s="1"/>
      <c r="L27" s="1"/>
      <c r="M27" s="1"/>
      <c r="N27" s="1"/>
      <c r="O27" s="1"/>
      <c r="P27" s="1"/>
      <c r="Q27" s="1"/>
      <c r="R27" s="1"/>
      <c r="S27" s="1"/>
      <c r="T27" s="1"/>
      <c r="U27" s="1"/>
      <c r="V27" s="1"/>
      <c r="W27" s="1"/>
      <c r="X27" s="1"/>
      <c r="Y27" s="1"/>
      <c r="Z27" s="1"/>
    </row>
    <row r="28" spans="1:26" ht="15.75" customHeight="1" x14ac:dyDescent="0.55000000000000004">
      <c r="A28" s="1"/>
      <c r="B28" s="21"/>
      <c r="C28" s="21"/>
      <c r="D28" s="21"/>
      <c r="E28" s="21"/>
      <c r="F28" s="21"/>
      <c r="G28" s="21"/>
      <c r="H28" s="21"/>
      <c r="I28" s="21"/>
      <c r="J28" s="1"/>
      <c r="K28" s="1"/>
      <c r="L28" s="1"/>
      <c r="M28" s="1"/>
      <c r="N28" s="1"/>
      <c r="O28" s="1"/>
      <c r="P28" s="1"/>
      <c r="Q28" s="1"/>
      <c r="R28" s="1"/>
      <c r="S28" s="1"/>
      <c r="T28" s="1"/>
      <c r="U28" s="1"/>
      <c r="V28" s="1"/>
      <c r="W28" s="1"/>
      <c r="X28" s="1"/>
      <c r="Y28" s="1"/>
      <c r="Z28" s="1"/>
    </row>
    <row r="29" spans="1:26" ht="15.75" customHeight="1" x14ac:dyDescent="0.55000000000000004">
      <c r="A29" s="1"/>
      <c r="B29" s="21"/>
      <c r="C29" s="21"/>
      <c r="D29" s="21"/>
      <c r="E29" s="21"/>
      <c r="F29" s="21"/>
      <c r="G29" s="21"/>
      <c r="H29" s="21"/>
      <c r="I29" s="21"/>
      <c r="J29" s="1"/>
      <c r="K29" s="1"/>
      <c r="L29" s="1"/>
      <c r="M29" s="1"/>
      <c r="N29" s="1"/>
      <c r="O29" s="1"/>
      <c r="P29" s="1"/>
      <c r="Q29" s="1"/>
      <c r="R29" s="1"/>
      <c r="S29" s="1"/>
      <c r="T29" s="1"/>
      <c r="U29" s="1"/>
      <c r="V29" s="1"/>
      <c r="W29" s="1"/>
      <c r="X29" s="1"/>
      <c r="Y29" s="1"/>
      <c r="Z29" s="1"/>
    </row>
    <row r="30" spans="1:26" ht="15.75" customHeight="1" x14ac:dyDescent="0.55000000000000004">
      <c r="A30" s="1"/>
      <c r="B30" s="21"/>
      <c r="C30" s="21"/>
      <c r="D30" s="21"/>
      <c r="E30" s="21"/>
      <c r="F30" s="21"/>
      <c r="G30" s="21"/>
      <c r="H30" s="21"/>
      <c r="I30" s="21"/>
      <c r="J30" s="1"/>
      <c r="K30" s="1"/>
      <c r="L30" s="1"/>
      <c r="M30" s="1"/>
      <c r="N30" s="1"/>
      <c r="O30" s="1"/>
      <c r="P30" s="1"/>
      <c r="Q30" s="1"/>
      <c r="R30" s="1"/>
      <c r="S30" s="1"/>
      <c r="T30" s="1"/>
      <c r="U30" s="1"/>
      <c r="V30" s="1"/>
      <c r="W30" s="1"/>
      <c r="X30" s="1"/>
      <c r="Y30" s="1"/>
      <c r="Z30" s="1"/>
    </row>
    <row r="31" spans="1:26" ht="15.75" customHeight="1" x14ac:dyDescent="0.55000000000000004">
      <c r="A31" s="1"/>
      <c r="B31" s="21"/>
      <c r="C31" s="21"/>
      <c r="D31" s="21"/>
      <c r="E31" s="21"/>
      <c r="F31" s="21"/>
      <c r="G31" s="21"/>
      <c r="H31" s="21"/>
      <c r="I31" s="21"/>
      <c r="J31" s="1"/>
      <c r="K31" s="1"/>
      <c r="L31" s="1"/>
      <c r="M31" s="1"/>
      <c r="N31" s="1"/>
      <c r="O31" s="1"/>
      <c r="P31" s="1"/>
      <c r="Q31" s="1"/>
      <c r="R31" s="1"/>
      <c r="S31" s="1"/>
      <c r="T31" s="1"/>
      <c r="U31" s="1"/>
      <c r="V31" s="1"/>
      <c r="W31" s="1"/>
      <c r="X31" s="1"/>
      <c r="Y31" s="1"/>
      <c r="Z31" s="1"/>
    </row>
    <row r="32" spans="1:26" ht="13.5" customHeight="1" x14ac:dyDescent="0.55000000000000004">
      <c r="A32" s="1"/>
      <c r="B32" s="21"/>
      <c r="C32" s="21"/>
      <c r="D32" s="21"/>
      <c r="E32" s="21"/>
      <c r="F32" s="21"/>
      <c r="G32" s="21"/>
      <c r="H32" s="21"/>
      <c r="I32" s="21"/>
      <c r="J32" s="1"/>
      <c r="K32" s="1"/>
      <c r="L32" s="1"/>
      <c r="M32" s="1"/>
      <c r="N32" s="1"/>
      <c r="O32" s="1"/>
      <c r="P32" s="1"/>
      <c r="Q32" s="1"/>
      <c r="R32" s="1"/>
      <c r="S32" s="1"/>
      <c r="T32" s="1"/>
      <c r="U32" s="1"/>
      <c r="V32" s="1"/>
      <c r="W32" s="1"/>
      <c r="X32" s="1"/>
      <c r="Y32" s="1"/>
      <c r="Z32" s="1"/>
    </row>
    <row r="33" spans="1:26" ht="13.5" customHeight="1" x14ac:dyDescent="0.55000000000000004">
      <c r="A33" s="1"/>
      <c r="B33" s="21"/>
      <c r="C33" s="21"/>
      <c r="D33" s="21"/>
      <c r="E33" s="21"/>
      <c r="F33" s="21"/>
      <c r="G33" s="21"/>
      <c r="H33" s="21"/>
      <c r="I33" s="21"/>
      <c r="J33" s="1"/>
      <c r="K33" s="1"/>
      <c r="L33" s="1"/>
      <c r="M33" s="1"/>
      <c r="N33" s="1"/>
      <c r="O33" s="1"/>
      <c r="P33" s="1"/>
      <c r="Q33" s="1"/>
      <c r="R33" s="1"/>
      <c r="S33" s="1"/>
      <c r="T33" s="1"/>
      <c r="U33" s="1"/>
      <c r="V33" s="1"/>
      <c r="W33" s="1"/>
      <c r="X33" s="1"/>
      <c r="Y33" s="1"/>
      <c r="Z33" s="1"/>
    </row>
    <row r="34" spans="1:26" ht="13.5" customHeight="1" x14ac:dyDescent="0.55000000000000004">
      <c r="A34" s="1"/>
      <c r="B34" s="21"/>
      <c r="C34" s="21"/>
      <c r="D34" s="21"/>
      <c r="E34" s="21"/>
      <c r="F34" s="21"/>
      <c r="G34" s="21"/>
      <c r="H34" s="21"/>
      <c r="I34" s="21"/>
      <c r="J34" s="1"/>
      <c r="K34" s="1"/>
      <c r="L34" s="1"/>
      <c r="M34" s="1"/>
      <c r="N34" s="1"/>
      <c r="O34" s="1"/>
      <c r="P34" s="1"/>
      <c r="Q34" s="1"/>
      <c r="R34" s="1"/>
      <c r="S34" s="1"/>
      <c r="T34" s="1"/>
      <c r="U34" s="1"/>
      <c r="V34" s="1"/>
      <c r="W34" s="1"/>
      <c r="X34" s="1"/>
      <c r="Y34" s="1"/>
      <c r="Z34" s="1"/>
    </row>
    <row r="35" spans="1:26" ht="13.5" customHeight="1" x14ac:dyDescent="0.55000000000000004">
      <c r="A35" s="1"/>
      <c r="B35" s="21"/>
      <c r="C35" s="21"/>
      <c r="D35" s="21"/>
      <c r="E35" s="21"/>
      <c r="F35" s="21"/>
      <c r="G35" s="21"/>
      <c r="H35" s="21"/>
      <c r="I35" s="21"/>
      <c r="J35" s="1"/>
      <c r="K35" s="1"/>
      <c r="L35" s="1"/>
      <c r="M35" s="1"/>
      <c r="N35" s="1"/>
      <c r="O35" s="1"/>
      <c r="P35" s="1"/>
      <c r="Q35" s="1"/>
      <c r="R35" s="1"/>
      <c r="S35" s="1"/>
      <c r="T35" s="1"/>
      <c r="U35" s="1"/>
      <c r="V35" s="1"/>
      <c r="W35" s="1"/>
      <c r="X35" s="1"/>
      <c r="Y35" s="1"/>
      <c r="Z35" s="1"/>
    </row>
    <row r="36" spans="1:26" ht="13.5" customHeight="1" x14ac:dyDescent="0.55000000000000004">
      <c r="A36" s="1"/>
      <c r="B36" s="21"/>
      <c r="C36" s="21"/>
      <c r="D36" s="21"/>
      <c r="E36" s="21"/>
      <c r="F36" s="21"/>
      <c r="G36" s="21"/>
      <c r="H36" s="21"/>
      <c r="I36" s="21"/>
      <c r="J36" s="1"/>
      <c r="K36" s="1"/>
      <c r="L36" s="1"/>
      <c r="M36" s="1"/>
      <c r="N36" s="1"/>
      <c r="O36" s="1"/>
      <c r="P36" s="1"/>
      <c r="Q36" s="1"/>
      <c r="R36" s="1"/>
      <c r="S36" s="1"/>
      <c r="T36" s="1"/>
      <c r="U36" s="1"/>
      <c r="V36" s="1"/>
      <c r="W36" s="1"/>
      <c r="X36" s="1"/>
      <c r="Y36" s="1"/>
      <c r="Z36" s="1"/>
    </row>
    <row r="37" spans="1:26" ht="13.5" customHeight="1" x14ac:dyDescent="0.55000000000000004">
      <c r="A37" s="1"/>
      <c r="B37" s="21"/>
      <c r="C37" s="21"/>
      <c r="D37" s="21"/>
      <c r="E37" s="21"/>
      <c r="F37" s="21"/>
      <c r="G37" s="21"/>
      <c r="H37" s="21"/>
      <c r="I37" s="21"/>
      <c r="J37" s="1"/>
      <c r="K37" s="1"/>
      <c r="L37" s="1"/>
      <c r="M37" s="1"/>
      <c r="N37" s="1"/>
      <c r="O37" s="1"/>
      <c r="P37" s="1"/>
      <c r="Q37" s="1"/>
      <c r="R37" s="1"/>
      <c r="S37" s="1"/>
      <c r="T37" s="1"/>
      <c r="U37" s="1"/>
      <c r="V37" s="1"/>
      <c r="W37" s="1"/>
      <c r="X37" s="1"/>
      <c r="Y37" s="1"/>
      <c r="Z37" s="1"/>
    </row>
    <row r="38" spans="1:26" ht="13.5" customHeight="1" x14ac:dyDescent="0.55000000000000004">
      <c r="A38" s="1"/>
      <c r="B38" s="21"/>
      <c r="C38" s="21"/>
      <c r="D38" s="21"/>
      <c r="E38" s="21"/>
      <c r="F38" s="21"/>
      <c r="G38" s="21"/>
      <c r="H38" s="21"/>
      <c r="I38" s="21"/>
      <c r="J38" s="1"/>
      <c r="K38" s="1"/>
      <c r="L38" s="1"/>
      <c r="M38" s="1"/>
      <c r="N38" s="1"/>
      <c r="O38" s="1"/>
      <c r="P38" s="1"/>
      <c r="Q38" s="1"/>
      <c r="R38" s="1"/>
      <c r="S38" s="1"/>
      <c r="T38" s="1"/>
      <c r="U38" s="1"/>
      <c r="V38" s="1"/>
      <c r="W38" s="1"/>
      <c r="X38" s="1"/>
      <c r="Y38" s="1"/>
      <c r="Z38" s="1"/>
    </row>
    <row r="39" spans="1:26" ht="13.5" customHeight="1" x14ac:dyDescent="0.55000000000000004">
      <c r="A39" s="1"/>
      <c r="B39" s="21"/>
      <c r="C39" s="21"/>
      <c r="D39" s="21"/>
      <c r="E39" s="21"/>
      <c r="F39" s="21"/>
      <c r="G39" s="21"/>
      <c r="H39" s="21"/>
      <c r="I39" s="21"/>
      <c r="J39" s="1"/>
      <c r="K39" s="1"/>
      <c r="L39" s="1"/>
      <c r="M39" s="1"/>
      <c r="N39" s="1"/>
      <c r="O39" s="1"/>
      <c r="P39" s="1"/>
      <c r="Q39" s="1"/>
      <c r="R39" s="1"/>
      <c r="S39" s="1"/>
      <c r="T39" s="1"/>
      <c r="U39" s="1"/>
      <c r="V39" s="1"/>
      <c r="W39" s="1"/>
      <c r="X39" s="1"/>
      <c r="Y39" s="1"/>
      <c r="Z39" s="1"/>
    </row>
    <row r="40" spans="1:26" ht="13.5" customHeight="1" x14ac:dyDescent="0.55000000000000004">
      <c r="A40" s="1"/>
      <c r="B40" s="21"/>
      <c r="C40" s="21"/>
      <c r="D40" s="21"/>
      <c r="E40" s="21"/>
      <c r="F40" s="21"/>
      <c r="G40" s="21"/>
      <c r="H40" s="21"/>
      <c r="I40" s="21"/>
      <c r="J40" s="1"/>
      <c r="K40" s="1"/>
      <c r="L40" s="1"/>
      <c r="M40" s="1"/>
      <c r="N40" s="1"/>
      <c r="O40" s="1"/>
      <c r="P40" s="1"/>
      <c r="Q40" s="1"/>
      <c r="R40" s="1"/>
      <c r="S40" s="1"/>
      <c r="T40" s="1"/>
      <c r="U40" s="1"/>
      <c r="V40" s="1"/>
      <c r="W40" s="1"/>
      <c r="X40" s="1"/>
      <c r="Y40" s="1"/>
      <c r="Z40" s="1"/>
    </row>
    <row r="41" spans="1:26" ht="13.5" customHeight="1" x14ac:dyDescent="0.55000000000000004">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x14ac:dyDescent="0.55000000000000004">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x14ac:dyDescent="0.55000000000000004">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x14ac:dyDescent="0.55000000000000004">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x14ac:dyDescent="0.55000000000000004">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x14ac:dyDescent="0.55000000000000004">
      <c r="A46" s="1"/>
      <c r="B46" s="1"/>
      <c r="C46" s="1"/>
      <c r="D46" s="1"/>
      <c r="E46" s="1"/>
      <c r="F46" s="1"/>
      <c r="G46" s="1"/>
      <c r="H46" s="1"/>
      <c r="I46" s="1"/>
      <c r="J46" s="47"/>
      <c r="K46" s="1"/>
      <c r="L46" s="1"/>
      <c r="M46" s="1"/>
      <c r="N46" s="1"/>
      <c r="O46" s="1"/>
      <c r="P46" s="1"/>
      <c r="Q46" s="1"/>
      <c r="R46" s="1"/>
      <c r="S46" s="1"/>
      <c r="T46" s="1"/>
      <c r="U46" s="1"/>
      <c r="V46" s="1"/>
      <c r="W46" s="1"/>
      <c r="X46" s="1"/>
      <c r="Y46" s="1"/>
      <c r="Z46" s="1"/>
    </row>
    <row r="47" spans="1:26" ht="13.5" customHeight="1" x14ac:dyDescent="0.55000000000000004">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x14ac:dyDescent="0.55000000000000004">
      <c r="A48" s="1"/>
      <c r="B48" s="1"/>
      <c r="C48" s="1"/>
      <c r="D48" s="1"/>
      <c r="E48" s="1"/>
      <c r="F48" s="1"/>
      <c r="G48" s="1"/>
      <c r="H48" s="1"/>
      <c r="I48" s="1"/>
      <c r="J48" s="48"/>
      <c r="K48" s="48"/>
      <c r="L48" s="48"/>
      <c r="M48" s="48"/>
      <c r="N48" s="48"/>
      <c r="O48" s="48"/>
      <c r="P48" s="1"/>
      <c r="Q48" s="1"/>
      <c r="R48" s="1"/>
      <c r="S48" s="1"/>
      <c r="T48" s="1"/>
      <c r="U48" s="1"/>
      <c r="V48" s="1"/>
      <c r="W48" s="1"/>
      <c r="X48" s="1"/>
      <c r="Y48" s="1"/>
      <c r="Z48" s="1"/>
    </row>
    <row r="49" spans="1:26" ht="13.5" customHeight="1" x14ac:dyDescent="0.55000000000000004">
      <c r="A49" s="1"/>
      <c r="B49" s="1"/>
      <c r="C49" s="1"/>
      <c r="D49" s="1"/>
      <c r="E49" s="1"/>
      <c r="F49" s="1"/>
      <c r="G49" s="1"/>
      <c r="H49" s="1"/>
      <c r="I49" s="1"/>
      <c r="J49" s="48"/>
      <c r="K49" s="48"/>
      <c r="L49" s="48"/>
      <c r="M49" s="48"/>
      <c r="N49" s="48"/>
      <c r="O49" s="48"/>
      <c r="P49" s="1"/>
      <c r="Q49" s="1"/>
      <c r="R49" s="1"/>
      <c r="S49" s="1"/>
      <c r="T49" s="1"/>
      <c r="U49" s="1"/>
      <c r="V49" s="1"/>
      <c r="W49" s="1"/>
      <c r="X49" s="1"/>
      <c r="Y49" s="1"/>
      <c r="Z49" s="1"/>
    </row>
    <row r="50" spans="1:26" ht="13.5" customHeight="1" x14ac:dyDescent="0.55000000000000004">
      <c r="A50" s="1"/>
      <c r="B50" s="1"/>
      <c r="C50" s="1"/>
      <c r="D50" s="1"/>
      <c r="E50" s="1"/>
      <c r="F50" s="1"/>
      <c r="G50" s="1"/>
      <c r="H50" s="1"/>
      <c r="I50" s="1"/>
      <c r="J50" s="142"/>
      <c r="K50" s="141"/>
      <c r="L50" s="141"/>
      <c r="M50" s="141"/>
      <c r="N50" s="141"/>
      <c r="O50" s="141"/>
      <c r="P50" s="1"/>
      <c r="Q50" s="1"/>
      <c r="R50" s="1"/>
      <c r="S50" s="1"/>
      <c r="T50" s="1"/>
      <c r="U50" s="1"/>
      <c r="V50" s="1"/>
      <c r="W50" s="1"/>
      <c r="X50" s="1"/>
      <c r="Y50" s="1"/>
      <c r="Z50" s="1"/>
    </row>
    <row r="51" spans="1:26" ht="13.5" customHeight="1" x14ac:dyDescent="0.55000000000000004">
      <c r="A51" s="1"/>
      <c r="B51" s="1"/>
      <c r="C51" s="1"/>
      <c r="D51" s="1"/>
      <c r="E51" s="1"/>
      <c r="F51" s="1"/>
      <c r="G51" s="1"/>
      <c r="H51" s="1"/>
      <c r="I51" s="1"/>
      <c r="J51" s="141"/>
      <c r="K51" s="141"/>
      <c r="L51" s="141"/>
      <c r="M51" s="141"/>
      <c r="N51" s="141"/>
      <c r="O51" s="141"/>
      <c r="P51" s="1"/>
      <c r="Q51" s="1"/>
      <c r="R51" s="1"/>
      <c r="S51" s="1"/>
      <c r="T51" s="1"/>
      <c r="U51" s="1"/>
      <c r="V51" s="1"/>
      <c r="W51" s="1"/>
      <c r="X51" s="1"/>
      <c r="Y51" s="1"/>
      <c r="Z51" s="1"/>
    </row>
    <row r="52" spans="1:26" ht="13.5" customHeight="1" x14ac:dyDescent="0.55000000000000004">
      <c r="A52" s="1"/>
      <c r="B52" s="1"/>
      <c r="C52" s="1"/>
      <c r="D52" s="1"/>
      <c r="E52" s="1"/>
      <c r="F52" s="1"/>
      <c r="G52" s="1"/>
      <c r="H52" s="1"/>
      <c r="I52" s="1"/>
      <c r="J52" s="141"/>
      <c r="K52" s="141"/>
      <c r="L52" s="141"/>
      <c r="M52" s="141"/>
      <c r="N52" s="141"/>
      <c r="O52" s="141"/>
      <c r="P52" s="1"/>
      <c r="Q52" s="1"/>
      <c r="R52" s="1"/>
      <c r="S52" s="1"/>
      <c r="T52" s="1"/>
      <c r="U52" s="1"/>
      <c r="V52" s="1"/>
      <c r="W52" s="1"/>
      <c r="X52" s="1"/>
      <c r="Y52" s="1"/>
      <c r="Z52" s="1"/>
    </row>
    <row r="53" spans="1:26" ht="13.5" customHeight="1" x14ac:dyDescent="0.55000000000000004">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x14ac:dyDescent="0.55000000000000004">
      <c r="A54" s="1"/>
      <c r="B54" s="1"/>
      <c r="C54" s="1"/>
      <c r="D54" s="1"/>
      <c r="E54" s="1"/>
      <c r="F54" s="1"/>
      <c r="G54" s="1"/>
      <c r="H54" s="1"/>
      <c r="I54" s="1"/>
      <c r="J54" s="142"/>
      <c r="K54" s="141"/>
      <c r="L54" s="141"/>
      <c r="M54" s="141"/>
      <c r="N54" s="141"/>
      <c r="O54" s="141"/>
      <c r="P54" s="141"/>
      <c r="Q54" s="1"/>
      <c r="R54" s="1"/>
      <c r="S54" s="1"/>
      <c r="T54" s="1"/>
      <c r="U54" s="1"/>
      <c r="V54" s="1"/>
      <c r="W54" s="1"/>
      <c r="X54" s="1"/>
      <c r="Y54" s="1"/>
      <c r="Z54" s="1"/>
    </row>
    <row r="55" spans="1:26" ht="13.5" customHeight="1" x14ac:dyDescent="0.55000000000000004">
      <c r="A55" s="1"/>
      <c r="B55" s="1"/>
      <c r="C55" s="1"/>
      <c r="D55" s="1"/>
      <c r="E55" s="1"/>
      <c r="F55" s="1"/>
      <c r="G55" s="1"/>
      <c r="H55" s="1"/>
      <c r="I55" s="1"/>
      <c r="J55" s="141"/>
      <c r="K55" s="141"/>
      <c r="L55" s="141"/>
      <c r="M55" s="141"/>
      <c r="N55" s="141"/>
      <c r="O55" s="141"/>
      <c r="P55" s="141"/>
      <c r="Q55" s="1"/>
      <c r="R55" s="1"/>
      <c r="S55" s="1"/>
      <c r="T55" s="1"/>
      <c r="U55" s="1"/>
      <c r="V55" s="1"/>
      <c r="W55" s="1"/>
      <c r="X55" s="1"/>
      <c r="Y55" s="1"/>
      <c r="Z55" s="1"/>
    </row>
    <row r="56" spans="1:26" ht="13.5" customHeight="1" x14ac:dyDescent="0.55000000000000004">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x14ac:dyDescent="0.55000000000000004">
      <c r="A57" s="1"/>
      <c r="B57" s="1"/>
      <c r="C57" s="1"/>
      <c r="D57" s="1"/>
      <c r="E57" s="1"/>
      <c r="F57" s="1"/>
      <c r="G57" s="1"/>
      <c r="H57" s="1"/>
      <c r="I57" s="1"/>
      <c r="J57" s="142"/>
      <c r="K57" s="141"/>
      <c r="L57" s="141"/>
      <c r="M57" s="141"/>
      <c r="N57" s="141"/>
      <c r="O57" s="141"/>
      <c r="P57" s="141"/>
      <c r="Q57" s="1"/>
      <c r="R57" s="1"/>
      <c r="S57" s="1"/>
      <c r="T57" s="1"/>
      <c r="U57" s="1"/>
      <c r="V57" s="1"/>
      <c r="W57" s="1"/>
      <c r="X57" s="1"/>
      <c r="Y57" s="1"/>
      <c r="Z57" s="1"/>
    </row>
    <row r="58" spans="1:26" ht="13.5" customHeight="1" x14ac:dyDescent="0.55000000000000004">
      <c r="A58" s="1"/>
      <c r="B58" s="1"/>
      <c r="C58" s="1"/>
      <c r="D58" s="1"/>
      <c r="E58" s="1"/>
      <c r="F58" s="1"/>
      <c r="G58" s="1"/>
      <c r="H58" s="1"/>
      <c r="I58" s="1"/>
      <c r="J58" s="141"/>
      <c r="K58" s="141"/>
      <c r="L58" s="141"/>
      <c r="M58" s="141"/>
      <c r="N58" s="141"/>
      <c r="O58" s="141"/>
      <c r="P58" s="141"/>
      <c r="Q58" s="1"/>
      <c r="R58" s="1"/>
      <c r="S58" s="1"/>
      <c r="T58" s="1"/>
      <c r="U58" s="1"/>
      <c r="V58" s="1"/>
      <c r="W58" s="1"/>
      <c r="X58" s="1"/>
      <c r="Y58" s="1"/>
      <c r="Z58" s="1"/>
    </row>
    <row r="59" spans="1:26" ht="13.5" customHeight="1" x14ac:dyDescent="0.55000000000000004">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x14ac:dyDescent="0.55000000000000004">
      <c r="A60" s="1"/>
      <c r="B60" s="1"/>
      <c r="C60" s="1"/>
      <c r="D60" s="1"/>
      <c r="E60" s="1"/>
      <c r="F60" s="1"/>
      <c r="G60" s="1"/>
      <c r="H60" s="1"/>
      <c r="I60" s="1"/>
      <c r="J60" s="142"/>
      <c r="K60" s="141"/>
      <c r="L60" s="141"/>
      <c r="M60" s="141"/>
      <c r="N60" s="141"/>
      <c r="O60" s="141"/>
      <c r="P60" s="141"/>
      <c r="Q60" s="1"/>
      <c r="R60" s="1"/>
      <c r="S60" s="1"/>
      <c r="T60" s="1"/>
      <c r="U60" s="1"/>
      <c r="V60" s="1"/>
      <c r="W60" s="1"/>
      <c r="X60" s="1"/>
      <c r="Y60" s="1"/>
      <c r="Z60" s="1"/>
    </row>
    <row r="61" spans="1:26" ht="13.5" customHeight="1" x14ac:dyDescent="0.55000000000000004">
      <c r="A61" s="1"/>
      <c r="B61" s="1"/>
      <c r="C61" s="1"/>
      <c r="D61" s="1"/>
      <c r="E61" s="1"/>
      <c r="F61" s="1"/>
      <c r="G61" s="1"/>
      <c r="H61" s="1"/>
      <c r="I61" s="1"/>
      <c r="J61" s="141"/>
      <c r="K61" s="141"/>
      <c r="L61" s="141"/>
      <c r="M61" s="141"/>
      <c r="N61" s="141"/>
      <c r="O61" s="141"/>
      <c r="P61" s="141"/>
      <c r="Q61" s="1"/>
      <c r="R61" s="1"/>
      <c r="S61" s="1"/>
      <c r="T61" s="1"/>
      <c r="U61" s="1"/>
      <c r="V61" s="1"/>
      <c r="W61" s="1"/>
      <c r="X61" s="1"/>
      <c r="Y61" s="1"/>
      <c r="Z61" s="1"/>
    </row>
    <row r="62" spans="1:26" ht="13.5" customHeight="1" x14ac:dyDescent="0.55000000000000004">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x14ac:dyDescent="0.55000000000000004">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x14ac:dyDescent="0.55000000000000004">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x14ac:dyDescent="0.55000000000000004">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x14ac:dyDescent="0.55000000000000004">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x14ac:dyDescent="0.55000000000000004">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x14ac:dyDescent="0.55000000000000004">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x14ac:dyDescent="0.55000000000000004">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x14ac:dyDescent="0.55000000000000004">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x14ac:dyDescent="0.55000000000000004">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x14ac:dyDescent="0.55000000000000004">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x14ac:dyDescent="0.55000000000000004">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x14ac:dyDescent="0.55000000000000004">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x14ac:dyDescent="0.55000000000000004">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x14ac:dyDescent="0.55000000000000004">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x14ac:dyDescent="0.55000000000000004">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x14ac:dyDescent="0.55000000000000004">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x14ac:dyDescent="0.55000000000000004">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x14ac:dyDescent="0.55000000000000004">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x14ac:dyDescent="0.55000000000000004">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x14ac:dyDescent="0.55000000000000004">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x14ac:dyDescent="0.55000000000000004">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x14ac:dyDescent="0.55000000000000004">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x14ac:dyDescent="0.55000000000000004">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x14ac:dyDescent="0.55000000000000004">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x14ac:dyDescent="0.55000000000000004">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x14ac:dyDescent="0.55000000000000004">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x14ac:dyDescent="0.55000000000000004">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x14ac:dyDescent="0.55000000000000004">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x14ac:dyDescent="0.55000000000000004">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x14ac:dyDescent="0.55000000000000004">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x14ac:dyDescent="0.55000000000000004">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x14ac:dyDescent="0.55000000000000004">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x14ac:dyDescent="0.55000000000000004">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x14ac:dyDescent="0.55000000000000004">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x14ac:dyDescent="0.55000000000000004">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x14ac:dyDescent="0.55000000000000004">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x14ac:dyDescent="0.55000000000000004">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x14ac:dyDescent="0.55000000000000004">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x14ac:dyDescent="0.55000000000000004">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x14ac:dyDescent="0.55000000000000004">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x14ac:dyDescent="0.55000000000000004">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x14ac:dyDescent="0.550000000000000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x14ac:dyDescent="0.55000000000000004">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x14ac:dyDescent="0.55000000000000004">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x14ac:dyDescent="0.55000000000000004">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x14ac:dyDescent="0.55000000000000004">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x14ac:dyDescent="0.55000000000000004">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x14ac:dyDescent="0.55000000000000004">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x14ac:dyDescent="0.55000000000000004">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x14ac:dyDescent="0.55000000000000004">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x14ac:dyDescent="0.55000000000000004">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x14ac:dyDescent="0.5500000000000000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x14ac:dyDescent="0.55000000000000004">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x14ac:dyDescent="0.55000000000000004">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x14ac:dyDescent="0.55000000000000004">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x14ac:dyDescent="0.55000000000000004">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x14ac:dyDescent="0.55000000000000004">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x14ac:dyDescent="0.55000000000000004">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x14ac:dyDescent="0.55000000000000004">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x14ac:dyDescent="0.55000000000000004">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x14ac:dyDescent="0.55000000000000004">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x14ac:dyDescent="0.5500000000000000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x14ac:dyDescent="0.55000000000000004">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x14ac:dyDescent="0.55000000000000004">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x14ac:dyDescent="0.55000000000000004">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x14ac:dyDescent="0.55000000000000004">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x14ac:dyDescent="0.55000000000000004">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x14ac:dyDescent="0.55000000000000004">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x14ac:dyDescent="0.55000000000000004">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x14ac:dyDescent="0.55000000000000004">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x14ac:dyDescent="0.55000000000000004">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x14ac:dyDescent="0.5500000000000000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x14ac:dyDescent="0.55000000000000004">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x14ac:dyDescent="0.55000000000000004">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x14ac:dyDescent="0.55000000000000004">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x14ac:dyDescent="0.55000000000000004">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x14ac:dyDescent="0.55000000000000004">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x14ac:dyDescent="0.55000000000000004">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x14ac:dyDescent="0.55000000000000004">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x14ac:dyDescent="0.55000000000000004">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x14ac:dyDescent="0.55000000000000004">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x14ac:dyDescent="0.5500000000000000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x14ac:dyDescent="0.55000000000000004">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x14ac:dyDescent="0.55000000000000004">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x14ac:dyDescent="0.55000000000000004">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x14ac:dyDescent="0.55000000000000004">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x14ac:dyDescent="0.55000000000000004">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x14ac:dyDescent="0.55000000000000004">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x14ac:dyDescent="0.55000000000000004">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x14ac:dyDescent="0.55000000000000004">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x14ac:dyDescent="0.55000000000000004">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x14ac:dyDescent="0.5500000000000000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x14ac:dyDescent="0.55000000000000004">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x14ac:dyDescent="0.55000000000000004">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x14ac:dyDescent="0.55000000000000004">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x14ac:dyDescent="0.55000000000000004">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x14ac:dyDescent="0.55000000000000004">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x14ac:dyDescent="0.55000000000000004">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x14ac:dyDescent="0.55000000000000004">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x14ac:dyDescent="0.55000000000000004">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x14ac:dyDescent="0.55000000000000004">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x14ac:dyDescent="0.5500000000000000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x14ac:dyDescent="0.55000000000000004">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x14ac:dyDescent="0.55000000000000004">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x14ac:dyDescent="0.55000000000000004">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x14ac:dyDescent="0.55000000000000004">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x14ac:dyDescent="0.55000000000000004">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x14ac:dyDescent="0.55000000000000004">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x14ac:dyDescent="0.55000000000000004">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x14ac:dyDescent="0.55000000000000004">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x14ac:dyDescent="0.55000000000000004">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x14ac:dyDescent="0.5500000000000000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x14ac:dyDescent="0.55000000000000004">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x14ac:dyDescent="0.55000000000000004">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x14ac:dyDescent="0.55000000000000004">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x14ac:dyDescent="0.55000000000000004">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x14ac:dyDescent="0.55000000000000004">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x14ac:dyDescent="0.55000000000000004">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x14ac:dyDescent="0.55000000000000004">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x14ac:dyDescent="0.55000000000000004">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x14ac:dyDescent="0.55000000000000004">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x14ac:dyDescent="0.5500000000000000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x14ac:dyDescent="0.55000000000000004">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x14ac:dyDescent="0.55000000000000004">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x14ac:dyDescent="0.55000000000000004">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x14ac:dyDescent="0.55000000000000004">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x14ac:dyDescent="0.55000000000000004">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x14ac:dyDescent="0.55000000000000004">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x14ac:dyDescent="0.55000000000000004">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x14ac:dyDescent="0.55000000000000004">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x14ac:dyDescent="0.55000000000000004">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x14ac:dyDescent="0.5500000000000000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x14ac:dyDescent="0.55000000000000004">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x14ac:dyDescent="0.55000000000000004">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x14ac:dyDescent="0.55000000000000004">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x14ac:dyDescent="0.55000000000000004">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x14ac:dyDescent="0.55000000000000004">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x14ac:dyDescent="0.55000000000000004">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x14ac:dyDescent="0.55000000000000004">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x14ac:dyDescent="0.55000000000000004">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x14ac:dyDescent="0.55000000000000004">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x14ac:dyDescent="0.550000000000000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x14ac:dyDescent="0.55000000000000004">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x14ac:dyDescent="0.55000000000000004">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x14ac:dyDescent="0.55000000000000004">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x14ac:dyDescent="0.55000000000000004">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x14ac:dyDescent="0.55000000000000004">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x14ac:dyDescent="0.55000000000000004">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x14ac:dyDescent="0.55000000000000004">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x14ac:dyDescent="0.55000000000000004">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x14ac:dyDescent="0.55000000000000004">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x14ac:dyDescent="0.5500000000000000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x14ac:dyDescent="0.55000000000000004">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x14ac:dyDescent="0.55000000000000004">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x14ac:dyDescent="0.55000000000000004">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x14ac:dyDescent="0.55000000000000004">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x14ac:dyDescent="0.55000000000000004">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x14ac:dyDescent="0.55000000000000004">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35">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row>
    <row r="222" spans="1:26" ht="15.75" customHeight="1" x14ac:dyDescent="0.35">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row>
    <row r="223" spans="1:26" ht="15.75" customHeight="1" x14ac:dyDescent="0.35">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row>
    <row r="224" spans="1:26" ht="15.75" customHeight="1" x14ac:dyDescent="0.35">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row>
    <row r="225" spans="1:26" ht="15.75" customHeight="1" x14ac:dyDescent="0.35">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row>
    <row r="226" spans="1:26" ht="15.75" customHeight="1" x14ac:dyDescent="0.35">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row>
    <row r="227" spans="1:26" ht="15.75" customHeight="1" x14ac:dyDescent="0.35">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row>
    <row r="228" spans="1:26" ht="15.75" customHeight="1" x14ac:dyDescent="0.35">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row>
    <row r="229" spans="1:26" ht="15.75" customHeight="1" x14ac:dyDescent="0.35">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row>
    <row r="230" spans="1:26" ht="15.75" customHeight="1" x14ac:dyDescent="0.35">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row>
    <row r="231" spans="1:26" ht="15.75" customHeight="1" x14ac:dyDescent="0.35">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row>
    <row r="232" spans="1:26" ht="15.75" customHeight="1" x14ac:dyDescent="0.35">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row>
    <row r="233" spans="1:26" ht="15.75" customHeight="1" x14ac:dyDescent="0.35">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row>
    <row r="234" spans="1:26" ht="15.75" customHeight="1" x14ac:dyDescent="0.35">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row>
    <row r="235" spans="1:26" ht="15.75" customHeight="1" x14ac:dyDescent="0.35">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row>
    <row r="236" spans="1:26" ht="15.75" customHeight="1" x14ac:dyDescent="0.35">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row>
    <row r="237" spans="1:26" ht="15.75" customHeight="1" x14ac:dyDescent="0.35">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row>
    <row r="238" spans="1:26" ht="15.75" customHeight="1" x14ac:dyDescent="0.35">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row>
    <row r="239" spans="1:26" ht="15.75" customHeight="1" x14ac:dyDescent="0.35">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row>
    <row r="240" spans="1:26" ht="15.75" customHeight="1" x14ac:dyDescent="0.35">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row>
    <row r="241" spans="1:26" ht="15.75" customHeight="1" x14ac:dyDescent="0.35">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row>
    <row r="242" spans="1:26" ht="15.75" customHeight="1" x14ac:dyDescent="0.35">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row>
    <row r="243" spans="1:26" ht="15.75" customHeight="1" x14ac:dyDescent="0.35">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row>
    <row r="244" spans="1:26" ht="15.75" customHeight="1" x14ac:dyDescent="0.35">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row>
    <row r="245" spans="1:26" ht="15.75" customHeight="1" x14ac:dyDescent="0.35">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row>
    <row r="246" spans="1:26" ht="15.75" customHeight="1" x14ac:dyDescent="0.35">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row>
    <row r="247" spans="1:26" ht="15.75" customHeight="1" x14ac:dyDescent="0.35">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row>
    <row r="248" spans="1:26" ht="15.75" customHeight="1" x14ac:dyDescent="0.35">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row>
    <row r="249" spans="1:26" ht="15.75" customHeight="1" x14ac:dyDescent="0.35">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row>
    <row r="250" spans="1:26" ht="15.75" customHeight="1" x14ac:dyDescent="0.35">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row>
    <row r="251" spans="1:26" ht="15.75" customHeight="1" x14ac:dyDescent="0.35">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row>
    <row r="252" spans="1:26" ht="15.75" customHeight="1" x14ac:dyDescent="0.35">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row>
    <row r="253" spans="1:26" ht="15.75" customHeight="1" x14ac:dyDescent="0.35">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row>
    <row r="254" spans="1:26" ht="15.75" customHeight="1" x14ac:dyDescent="0.35">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row>
    <row r="255" spans="1:26" ht="15.75" customHeight="1" x14ac:dyDescent="0.35">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row>
    <row r="256" spans="1:26" ht="15.75" customHeight="1" x14ac:dyDescent="0.35">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row>
    <row r="257" spans="1:26" ht="15.75" customHeight="1" x14ac:dyDescent="0.35">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row>
    <row r="258" spans="1:26" ht="15.75" customHeight="1" x14ac:dyDescent="0.35">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row>
    <row r="259" spans="1:26" ht="15.75" customHeight="1" x14ac:dyDescent="0.35">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row>
    <row r="260" spans="1:26" ht="15.75" customHeight="1" x14ac:dyDescent="0.35">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row>
    <row r="261" spans="1:26" ht="15.75" customHeight="1" x14ac:dyDescent="0.35">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row>
    <row r="262" spans="1:26" ht="15.75" customHeight="1" x14ac:dyDescent="0.35">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row>
    <row r="263" spans="1:26" ht="15.75" customHeight="1" x14ac:dyDescent="0.35">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row>
    <row r="264" spans="1:26" ht="15.75" customHeight="1" x14ac:dyDescent="0.35">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row>
    <row r="265" spans="1:26" ht="15.75" customHeight="1" x14ac:dyDescent="0.35">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row>
    <row r="266" spans="1:26" ht="15.75" customHeight="1" x14ac:dyDescent="0.35">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row>
    <row r="267" spans="1:26" ht="15.75" customHeight="1" x14ac:dyDescent="0.35">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row>
    <row r="268" spans="1:26" ht="15.75" customHeight="1" x14ac:dyDescent="0.35">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row>
    <row r="269" spans="1:26" ht="15.75" customHeight="1" x14ac:dyDescent="0.35">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row>
    <row r="270" spans="1:26" ht="15.75" customHeight="1" x14ac:dyDescent="0.35">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row>
    <row r="271" spans="1:26" ht="15.75" customHeight="1" x14ac:dyDescent="0.35">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row>
    <row r="272" spans="1:26" ht="15.75" customHeight="1" x14ac:dyDescent="0.35">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row>
    <row r="273" spans="1:26" ht="15.75" customHeight="1" x14ac:dyDescent="0.35">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row>
    <row r="274" spans="1:26" ht="15.75" customHeight="1" x14ac:dyDescent="0.35">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row>
    <row r="275" spans="1:26" ht="15.75" customHeight="1" x14ac:dyDescent="0.35">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row>
    <row r="276" spans="1:26" ht="15.75" customHeight="1" x14ac:dyDescent="0.35">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row>
    <row r="277" spans="1:26" ht="15.75" customHeight="1" x14ac:dyDescent="0.35">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row>
    <row r="278" spans="1:26" ht="15.75" customHeight="1" x14ac:dyDescent="0.35">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row>
    <row r="279" spans="1:26" ht="15.75" customHeight="1" x14ac:dyDescent="0.35">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row>
    <row r="280" spans="1:26" ht="15.75" customHeight="1" x14ac:dyDescent="0.35">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row>
    <row r="281" spans="1:26" ht="15.75" customHeight="1" x14ac:dyDescent="0.35">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row>
    <row r="282" spans="1:26" ht="15.75" customHeight="1" x14ac:dyDescent="0.35">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row>
    <row r="283" spans="1:26" ht="15.75" customHeight="1" x14ac:dyDescent="0.35">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row>
    <row r="284" spans="1:26" ht="15.75" customHeight="1" x14ac:dyDescent="0.35">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row>
    <row r="285" spans="1:26" ht="15.75" customHeight="1" x14ac:dyDescent="0.35">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row>
    <row r="286" spans="1:26" ht="15.75" customHeight="1" x14ac:dyDescent="0.35">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row>
    <row r="287" spans="1:26" ht="15.75" customHeight="1" x14ac:dyDescent="0.35">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row>
    <row r="288" spans="1:26" ht="15.75" customHeight="1" x14ac:dyDescent="0.35">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row>
    <row r="289" spans="1:26" ht="15.75" customHeight="1" x14ac:dyDescent="0.35">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row>
    <row r="290" spans="1:26" ht="15.75" customHeight="1" x14ac:dyDescent="0.35">
      <c r="A290" s="21"/>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row>
    <row r="291" spans="1:26" ht="15.75" customHeight="1" x14ac:dyDescent="0.35">
      <c r="A291" s="21"/>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row>
    <row r="292" spans="1:26" ht="15.75" customHeight="1" x14ac:dyDescent="0.35">
      <c r="A292" s="21"/>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row>
    <row r="293" spans="1:26" ht="15.75" customHeight="1" x14ac:dyDescent="0.35">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row>
    <row r="294" spans="1:26" ht="15.75" customHeight="1" x14ac:dyDescent="0.35">
      <c r="A294" s="21"/>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row>
    <row r="295" spans="1:26" ht="15.75" customHeight="1" x14ac:dyDescent="0.35">
      <c r="A295" s="21"/>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row>
    <row r="296" spans="1:26" ht="15.75" customHeight="1" x14ac:dyDescent="0.35">
      <c r="A296" s="21"/>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row>
    <row r="297" spans="1:26" ht="15.75" customHeight="1" x14ac:dyDescent="0.35">
      <c r="A297" s="21"/>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row>
    <row r="298" spans="1:26" ht="15.75" customHeight="1" x14ac:dyDescent="0.35">
      <c r="A298" s="21"/>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row>
    <row r="299" spans="1:26" ht="15.75" customHeight="1" x14ac:dyDescent="0.35">
      <c r="A299" s="21"/>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row>
    <row r="300" spans="1:26" ht="15.75" customHeight="1" x14ac:dyDescent="0.35">
      <c r="A300" s="21"/>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row>
    <row r="301" spans="1:26" ht="15.75" customHeight="1" x14ac:dyDescent="0.35">
      <c r="A301" s="21"/>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row>
    <row r="302" spans="1:26" ht="15.75" customHeight="1" x14ac:dyDescent="0.35">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row>
    <row r="303" spans="1:26" ht="15.75" customHeight="1" x14ac:dyDescent="0.35">
      <c r="A303" s="21"/>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row>
    <row r="304" spans="1:26" ht="15.75" customHeight="1" x14ac:dyDescent="0.35">
      <c r="A304" s="21"/>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row>
    <row r="305" spans="1:26" ht="15.75" customHeight="1" x14ac:dyDescent="0.35">
      <c r="A305" s="21"/>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row>
    <row r="306" spans="1:26" ht="15.75" customHeight="1" x14ac:dyDescent="0.35">
      <c r="A306" s="21"/>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row>
    <row r="307" spans="1:26" ht="15.75" customHeight="1" x14ac:dyDescent="0.35">
      <c r="A307" s="21"/>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row>
    <row r="308" spans="1:26" ht="15.75" customHeight="1" x14ac:dyDescent="0.35">
      <c r="A308" s="21"/>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row>
    <row r="309" spans="1:26" ht="15.75" customHeight="1" x14ac:dyDescent="0.35">
      <c r="A309" s="21"/>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row>
    <row r="310" spans="1:26" ht="15.75" customHeight="1" x14ac:dyDescent="0.35">
      <c r="A310" s="21"/>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row>
    <row r="311" spans="1:26" ht="15.75" customHeight="1" x14ac:dyDescent="0.35">
      <c r="A311" s="21"/>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row>
    <row r="312" spans="1:26" ht="15.75" customHeight="1" x14ac:dyDescent="0.35">
      <c r="A312" s="21"/>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row>
    <row r="313" spans="1:26" ht="15.75" customHeight="1" x14ac:dyDescent="0.35">
      <c r="A313" s="21"/>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row>
    <row r="314" spans="1:26" ht="15.75" customHeight="1" x14ac:dyDescent="0.35">
      <c r="A314" s="21"/>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row>
    <row r="315" spans="1:26" ht="15.75" customHeight="1" x14ac:dyDescent="0.35">
      <c r="A315" s="21"/>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row>
    <row r="316" spans="1:26" ht="15.75" customHeight="1" x14ac:dyDescent="0.35">
      <c r="A316" s="21"/>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row>
    <row r="317" spans="1:26" ht="15.75" customHeight="1" x14ac:dyDescent="0.35">
      <c r="A317" s="21"/>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row>
    <row r="318" spans="1:26" ht="15.75" customHeight="1" x14ac:dyDescent="0.35">
      <c r="A318" s="21"/>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row>
    <row r="319" spans="1:26" ht="15.75" customHeight="1" x14ac:dyDescent="0.35">
      <c r="A319" s="21"/>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row>
    <row r="320" spans="1:26" ht="15.75" customHeight="1" x14ac:dyDescent="0.35">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row>
    <row r="321" spans="1:26" ht="15.75" customHeight="1" x14ac:dyDescent="0.35">
      <c r="A321" s="21"/>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row>
    <row r="322" spans="1:26" ht="15.75" customHeight="1" x14ac:dyDescent="0.35">
      <c r="A322" s="21"/>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row>
    <row r="323" spans="1:26" ht="15.75" customHeight="1" x14ac:dyDescent="0.35">
      <c r="A323" s="21"/>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row>
    <row r="324" spans="1:26" ht="15.75" customHeight="1" x14ac:dyDescent="0.35">
      <c r="A324" s="21"/>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row>
    <row r="325" spans="1:26" ht="15.75" customHeight="1" x14ac:dyDescent="0.35">
      <c r="A325" s="21"/>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row>
    <row r="326" spans="1:26" ht="15.75" customHeight="1" x14ac:dyDescent="0.35">
      <c r="A326" s="21"/>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row>
    <row r="327" spans="1:26" ht="15.75" customHeight="1" x14ac:dyDescent="0.35">
      <c r="A327" s="21"/>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row>
    <row r="328" spans="1:26" ht="15.75" customHeight="1" x14ac:dyDescent="0.35">
      <c r="A328" s="21"/>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row>
    <row r="329" spans="1:26" ht="15.75" customHeight="1" x14ac:dyDescent="0.35">
      <c r="A329" s="21"/>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row>
    <row r="330" spans="1:26" ht="15.75" customHeight="1" x14ac:dyDescent="0.35">
      <c r="A330" s="21"/>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row>
    <row r="331" spans="1:26" ht="15.75" customHeight="1" x14ac:dyDescent="0.35">
      <c r="A331" s="21"/>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row>
    <row r="332" spans="1:26" ht="15.75" customHeight="1" x14ac:dyDescent="0.35">
      <c r="A332" s="21"/>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row>
    <row r="333" spans="1:26" ht="15.75" customHeight="1" x14ac:dyDescent="0.35">
      <c r="A333" s="21"/>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row>
    <row r="334" spans="1:26" ht="15.75" customHeight="1" x14ac:dyDescent="0.35">
      <c r="A334" s="21"/>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row>
    <row r="335" spans="1:26" ht="15.75" customHeight="1" x14ac:dyDescent="0.35">
      <c r="A335" s="21"/>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row>
    <row r="336" spans="1:26" ht="15.75" customHeight="1" x14ac:dyDescent="0.35">
      <c r="A336" s="21"/>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row>
    <row r="337" spans="1:26" ht="15.75" customHeight="1" x14ac:dyDescent="0.35">
      <c r="A337" s="21"/>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row>
    <row r="338" spans="1:26" ht="15.75" customHeight="1" x14ac:dyDescent="0.35">
      <c r="A338" s="21"/>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row>
    <row r="339" spans="1:26" ht="15.75" customHeight="1" x14ac:dyDescent="0.35">
      <c r="A339" s="21"/>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row>
    <row r="340" spans="1:26" ht="15.75" customHeight="1" x14ac:dyDescent="0.35">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row>
    <row r="341" spans="1:26" ht="15.75" customHeight="1" x14ac:dyDescent="0.35">
      <c r="A341" s="21"/>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row>
    <row r="342" spans="1:26" ht="15.75" customHeight="1" x14ac:dyDescent="0.35">
      <c r="A342" s="21"/>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row>
    <row r="343" spans="1:26" ht="15.75" customHeight="1" x14ac:dyDescent="0.35">
      <c r="A343" s="21"/>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row>
    <row r="344" spans="1:26" ht="15.75" customHeight="1" x14ac:dyDescent="0.35">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row>
    <row r="345" spans="1:26" ht="15.75" customHeight="1" x14ac:dyDescent="0.35">
      <c r="A345" s="21"/>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row>
    <row r="346" spans="1:26" ht="15.75" customHeight="1" x14ac:dyDescent="0.35">
      <c r="A346" s="21"/>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row>
    <row r="347" spans="1:26" ht="15.75" customHeight="1" x14ac:dyDescent="0.35">
      <c r="A347" s="21"/>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row>
    <row r="348" spans="1:26" ht="15.75" customHeight="1" x14ac:dyDescent="0.35">
      <c r="A348" s="21"/>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row>
    <row r="349" spans="1:26" ht="15.75" customHeight="1" x14ac:dyDescent="0.35">
      <c r="A349" s="21"/>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row>
    <row r="350" spans="1:26" ht="15.75" customHeight="1" x14ac:dyDescent="0.35">
      <c r="A350" s="21"/>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row>
    <row r="351" spans="1:26" ht="15.75" customHeight="1" x14ac:dyDescent="0.35">
      <c r="A351" s="21"/>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row>
    <row r="352" spans="1:26" ht="15.75" customHeight="1" x14ac:dyDescent="0.35">
      <c r="A352" s="21"/>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row>
    <row r="353" spans="1:26" ht="15.75" customHeight="1" x14ac:dyDescent="0.35">
      <c r="A353" s="21"/>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row>
    <row r="354" spans="1:26" ht="15.75" customHeight="1" x14ac:dyDescent="0.35">
      <c r="A354" s="21"/>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row>
    <row r="355" spans="1:26" ht="15.75" customHeight="1" x14ac:dyDescent="0.35">
      <c r="A355" s="21"/>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row>
    <row r="356" spans="1:26" ht="15.75" customHeight="1" x14ac:dyDescent="0.35">
      <c r="A356" s="21"/>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row>
    <row r="357" spans="1:26" ht="15.75" customHeight="1" x14ac:dyDescent="0.35">
      <c r="A357" s="21"/>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row>
    <row r="358" spans="1:26" ht="15.75" customHeight="1" x14ac:dyDescent="0.35">
      <c r="A358" s="21"/>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row>
    <row r="359" spans="1:26" ht="15.75" customHeight="1" x14ac:dyDescent="0.35">
      <c r="A359" s="21"/>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row>
    <row r="360" spans="1:26" ht="15.75" customHeight="1" x14ac:dyDescent="0.35">
      <c r="A360" s="21"/>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row>
    <row r="361" spans="1:26" ht="15.75" customHeight="1" x14ac:dyDescent="0.35">
      <c r="A361" s="21"/>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row>
    <row r="362" spans="1:26" ht="15.75" customHeight="1" x14ac:dyDescent="0.35">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row>
    <row r="363" spans="1:26" ht="15.75" customHeight="1" x14ac:dyDescent="0.35">
      <c r="A363" s="21"/>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row>
    <row r="364" spans="1:26" ht="15.75" customHeight="1" x14ac:dyDescent="0.35">
      <c r="A364" s="21"/>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row>
    <row r="365" spans="1:26" ht="15.75" customHeight="1" x14ac:dyDescent="0.35">
      <c r="A365" s="21"/>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row>
    <row r="366" spans="1:26" ht="15.75" customHeight="1" x14ac:dyDescent="0.35">
      <c r="A366" s="21"/>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row>
    <row r="367" spans="1:26" ht="15.75" customHeight="1" x14ac:dyDescent="0.35">
      <c r="A367" s="21"/>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row>
    <row r="368" spans="1:26" ht="15.75" customHeight="1" x14ac:dyDescent="0.35">
      <c r="A368" s="21"/>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row>
    <row r="369" spans="1:26" ht="15.75" customHeight="1" x14ac:dyDescent="0.35">
      <c r="A369" s="21"/>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row>
    <row r="370" spans="1:26" ht="15.75" customHeight="1" x14ac:dyDescent="0.35">
      <c r="A370" s="21"/>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row>
    <row r="371" spans="1:26" ht="15.75" customHeight="1" x14ac:dyDescent="0.35">
      <c r="A371" s="21"/>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row>
    <row r="372" spans="1:26" ht="15.75" customHeight="1" x14ac:dyDescent="0.35">
      <c r="A372" s="21"/>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row>
    <row r="373" spans="1:26" ht="15.75" customHeight="1" x14ac:dyDescent="0.35">
      <c r="A373" s="21"/>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row>
    <row r="374" spans="1:26" ht="15.75" customHeight="1" x14ac:dyDescent="0.35">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row>
    <row r="375" spans="1:26" ht="15.75" customHeight="1" x14ac:dyDescent="0.35">
      <c r="A375" s="21"/>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row>
    <row r="376" spans="1:26" ht="15.75" customHeight="1" x14ac:dyDescent="0.35">
      <c r="A376" s="21"/>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row>
    <row r="377" spans="1:26" ht="15.75" customHeight="1" x14ac:dyDescent="0.35">
      <c r="A377" s="21"/>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row>
    <row r="378" spans="1:26" ht="15.75" customHeight="1" x14ac:dyDescent="0.35">
      <c r="A378" s="21"/>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row>
    <row r="379" spans="1:26" ht="15.75" customHeight="1" x14ac:dyDescent="0.35">
      <c r="A379" s="21"/>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row>
    <row r="380" spans="1:26" ht="15.75" customHeight="1" x14ac:dyDescent="0.35">
      <c r="A380" s="21"/>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row>
    <row r="381" spans="1:26" ht="15.75" customHeight="1" x14ac:dyDescent="0.35">
      <c r="A381" s="21"/>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row>
    <row r="382" spans="1:26" ht="15.75" customHeight="1" x14ac:dyDescent="0.35">
      <c r="A382" s="21"/>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row>
    <row r="383" spans="1:26" ht="15.75" customHeight="1" x14ac:dyDescent="0.35">
      <c r="A383" s="21"/>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row>
    <row r="384" spans="1:26" ht="15.75" customHeight="1" x14ac:dyDescent="0.35">
      <c r="A384" s="21"/>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row>
    <row r="385" spans="1:26" ht="15.75" customHeight="1" x14ac:dyDescent="0.35">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row>
    <row r="386" spans="1:26" ht="15.75" customHeight="1" x14ac:dyDescent="0.35">
      <c r="A386" s="21"/>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row>
    <row r="387" spans="1:26" ht="15.75" customHeight="1" x14ac:dyDescent="0.35">
      <c r="A387" s="21"/>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row>
    <row r="388" spans="1:26" ht="15.75" customHeight="1" x14ac:dyDescent="0.35">
      <c r="A388" s="21"/>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row>
    <row r="389" spans="1:26" ht="15.75" customHeight="1" x14ac:dyDescent="0.35">
      <c r="A389" s="21"/>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row>
    <row r="390" spans="1:26" ht="15.75" customHeight="1" x14ac:dyDescent="0.35">
      <c r="A390" s="21"/>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row>
    <row r="391" spans="1:26" ht="15.75" customHeight="1" x14ac:dyDescent="0.35">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row>
    <row r="392" spans="1:26" ht="15.75" customHeight="1" x14ac:dyDescent="0.35">
      <c r="A392" s="21"/>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row>
    <row r="393" spans="1:26" ht="15.75" customHeight="1" x14ac:dyDescent="0.35">
      <c r="A393" s="21"/>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row>
    <row r="394" spans="1:26" ht="15.75" customHeight="1" x14ac:dyDescent="0.35">
      <c r="A394" s="21"/>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row>
    <row r="395" spans="1:26" ht="15.75" customHeight="1" x14ac:dyDescent="0.35">
      <c r="A395" s="21"/>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row>
    <row r="396" spans="1:26" ht="15.75" customHeight="1" x14ac:dyDescent="0.35">
      <c r="A396" s="21"/>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row>
    <row r="397" spans="1:26" ht="15.75" customHeight="1" x14ac:dyDescent="0.35">
      <c r="A397" s="21"/>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row>
    <row r="398" spans="1:26" ht="15.75" customHeight="1" x14ac:dyDescent="0.35">
      <c r="A398" s="21"/>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row>
    <row r="399" spans="1:26" ht="15.75" customHeight="1" x14ac:dyDescent="0.35">
      <c r="A399" s="21"/>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row>
    <row r="400" spans="1:26" ht="15.75" customHeight="1" x14ac:dyDescent="0.35">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row>
    <row r="401" spans="1:26" ht="15.75" customHeight="1" x14ac:dyDescent="0.35">
      <c r="A401" s="21"/>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row>
    <row r="402" spans="1:26" ht="15.75" customHeight="1" x14ac:dyDescent="0.35">
      <c r="A402" s="21"/>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row>
    <row r="403" spans="1:26" ht="15.75" customHeight="1" x14ac:dyDescent="0.35">
      <c r="A403" s="21"/>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row>
    <row r="404" spans="1:26" ht="15.75" customHeight="1" x14ac:dyDescent="0.35">
      <c r="A404" s="21"/>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row>
    <row r="405" spans="1:26" ht="15.75" customHeight="1" x14ac:dyDescent="0.35">
      <c r="A405" s="21"/>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row>
    <row r="406" spans="1:26" ht="15.75" customHeight="1" x14ac:dyDescent="0.35">
      <c r="A406" s="21"/>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row>
    <row r="407" spans="1:26" ht="15.75" customHeight="1" x14ac:dyDescent="0.35">
      <c r="A407" s="21"/>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row>
    <row r="408" spans="1:26" ht="15.75" customHeight="1" x14ac:dyDescent="0.35">
      <c r="A408" s="21"/>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row>
    <row r="409" spans="1:26" ht="15.75" customHeight="1" x14ac:dyDescent="0.35">
      <c r="A409" s="21"/>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row>
    <row r="410" spans="1:26" ht="15.75" customHeight="1" x14ac:dyDescent="0.35">
      <c r="A410" s="21"/>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row>
    <row r="411" spans="1:26" ht="15.75" customHeight="1" x14ac:dyDescent="0.35">
      <c r="A411" s="21"/>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row>
    <row r="412" spans="1:26" ht="15.75" customHeight="1" x14ac:dyDescent="0.35">
      <c r="A412" s="21"/>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row>
    <row r="413" spans="1:26" ht="15.75" customHeight="1" x14ac:dyDescent="0.35">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row>
    <row r="414" spans="1:26" ht="15.75" customHeight="1" x14ac:dyDescent="0.35">
      <c r="A414" s="21"/>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row>
    <row r="415" spans="1:26" ht="15.75" customHeight="1" x14ac:dyDescent="0.35">
      <c r="A415" s="21"/>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row>
    <row r="416" spans="1:26" ht="15.75" customHeight="1" x14ac:dyDescent="0.35">
      <c r="A416" s="21"/>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row>
    <row r="417" spans="1:26" ht="15.75" customHeight="1" x14ac:dyDescent="0.35">
      <c r="A417" s="21"/>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row>
    <row r="418" spans="1:26" ht="15.75" customHeight="1" x14ac:dyDescent="0.35">
      <c r="A418" s="21"/>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row>
    <row r="419" spans="1:26" ht="15.75" customHeight="1" x14ac:dyDescent="0.35">
      <c r="A419" s="21"/>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row>
    <row r="420" spans="1:26" ht="15.75" customHeight="1" x14ac:dyDescent="0.35">
      <c r="A420" s="21"/>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row>
    <row r="421" spans="1:26" ht="15.75" customHeight="1" x14ac:dyDescent="0.35">
      <c r="A421" s="21"/>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row>
    <row r="422" spans="1:26" ht="15.75" customHeight="1" x14ac:dyDescent="0.35">
      <c r="A422" s="21"/>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row>
    <row r="423" spans="1:26" ht="15.75" customHeight="1" x14ac:dyDescent="0.35">
      <c r="A423" s="21"/>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row>
    <row r="424" spans="1:26" ht="15.75" customHeight="1" x14ac:dyDescent="0.35">
      <c r="A424" s="21"/>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row>
    <row r="425" spans="1:26" ht="15.75" customHeight="1" x14ac:dyDescent="0.35">
      <c r="A425" s="21"/>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row>
    <row r="426" spans="1:26" ht="15.75" customHeight="1" x14ac:dyDescent="0.35">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row>
    <row r="427" spans="1:26" ht="15.75" customHeight="1" x14ac:dyDescent="0.35">
      <c r="A427" s="21"/>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row>
    <row r="428" spans="1:26" ht="15.75" customHeight="1" x14ac:dyDescent="0.35">
      <c r="A428" s="21"/>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row>
    <row r="429" spans="1:26" ht="15.75" customHeight="1" x14ac:dyDescent="0.35">
      <c r="A429" s="21"/>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row>
    <row r="430" spans="1:26" ht="15.75" customHeight="1" x14ac:dyDescent="0.35">
      <c r="A430" s="21"/>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row>
    <row r="431" spans="1:26" ht="15.75" customHeight="1" x14ac:dyDescent="0.35">
      <c r="A431" s="21"/>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row>
    <row r="432" spans="1:26" ht="15.75" customHeight="1" x14ac:dyDescent="0.35">
      <c r="A432" s="21"/>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row>
    <row r="433" spans="1:26" ht="15.75" customHeight="1" x14ac:dyDescent="0.35">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row>
    <row r="434" spans="1:26" ht="15.75" customHeight="1" x14ac:dyDescent="0.35">
      <c r="A434" s="21"/>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row>
    <row r="435" spans="1:26" ht="15.75" customHeight="1" x14ac:dyDescent="0.35">
      <c r="A435" s="21"/>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row>
    <row r="436" spans="1:26" ht="15.75" customHeight="1" x14ac:dyDescent="0.35">
      <c r="A436" s="21"/>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row>
    <row r="437" spans="1:26" ht="15.75" customHeight="1" x14ac:dyDescent="0.35">
      <c r="A437" s="21"/>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row>
    <row r="438" spans="1:26" ht="15.75" customHeight="1" x14ac:dyDescent="0.35">
      <c r="A438" s="21"/>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row>
    <row r="439" spans="1:26" ht="15.75" customHeight="1" x14ac:dyDescent="0.35">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row>
    <row r="440" spans="1:26" ht="15.75" customHeight="1" x14ac:dyDescent="0.35">
      <c r="A440" s="21"/>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row>
    <row r="441" spans="1:26" ht="15.75" customHeight="1" x14ac:dyDescent="0.35">
      <c r="A441" s="21"/>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row>
    <row r="442" spans="1:26" ht="15.75" customHeight="1" x14ac:dyDescent="0.35">
      <c r="A442" s="21"/>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row>
    <row r="443" spans="1:26" ht="15.75" customHeight="1" x14ac:dyDescent="0.35">
      <c r="A443" s="21"/>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row>
    <row r="444" spans="1:26" ht="15.75" customHeight="1" x14ac:dyDescent="0.35">
      <c r="A444" s="21"/>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row>
    <row r="445" spans="1:26" ht="15.75" customHeight="1" x14ac:dyDescent="0.35">
      <c r="A445" s="21"/>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row>
    <row r="446" spans="1:26" ht="15.75" customHeight="1" x14ac:dyDescent="0.35">
      <c r="A446" s="21"/>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row>
    <row r="447" spans="1:26" ht="15.75" customHeight="1" x14ac:dyDescent="0.35">
      <c r="A447" s="21"/>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row>
    <row r="448" spans="1:26" ht="15.75" customHeight="1" x14ac:dyDescent="0.35">
      <c r="A448" s="21"/>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row>
    <row r="449" spans="1:26" ht="15.75" customHeight="1" x14ac:dyDescent="0.35">
      <c r="A449" s="21"/>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row>
    <row r="450" spans="1:26" ht="15.75" customHeight="1" x14ac:dyDescent="0.35">
      <c r="A450" s="21"/>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row>
    <row r="451" spans="1:26" ht="15.75" customHeight="1" x14ac:dyDescent="0.35">
      <c r="A451" s="21"/>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row>
    <row r="452" spans="1:26" ht="15.75" customHeight="1" x14ac:dyDescent="0.35">
      <c r="A452" s="21"/>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row>
    <row r="453" spans="1:26" ht="15.75" customHeight="1" x14ac:dyDescent="0.35">
      <c r="A453" s="21"/>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row>
    <row r="454" spans="1:26" ht="15.75" customHeight="1" x14ac:dyDescent="0.35">
      <c r="A454" s="21"/>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row>
    <row r="455" spans="1:26" ht="15.75" customHeight="1" x14ac:dyDescent="0.35">
      <c r="A455" s="21"/>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row>
    <row r="456" spans="1:26" ht="15.75" customHeight="1" x14ac:dyDescent="0.35">
      <c r="A456" s="21"/>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row>
    <row r="457" spans="1:26" ht="15.75" customHeight="1" x14ac:dyDescent="0.35">
      <c r="A457" s="21"/>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row>
    <row r="458" spans="1:26" ht="15.75" customHeight="1" x14ac:dyDescent="0.35">
      <c r="A458" s="21"/>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row>
    <row r="459" spans="1:26" ht="15.75" customHeight="1" x14ac:dyDescent="0.35">
      <c r="A459" s="21"/>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row>
    <row r="460" spans="1:26" ht="15.75" customHeight="1" x14ac:dyDescent="0.35">
      <c r="A460" s="21"/>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row>
    <row r="461" spans="1:26" ht="15.75" customHeight="1" x14ac:dyDescent="0.35">
      <c r="A461" s="21"/>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row>
    <row r="462" spans="1:26" ht="15.75" customHeight="1" x14ac:dyDescent="0.35">
      <c r="A462" s="21"/>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row>
    <row r="463" spans="1:26" ht="15.75" customHeight="1" x14ac:dyDescent="0.35">
      <c r="A463" s="21"/>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row>
    <row r="464" spans="1:26" ht="15.75" customHeight="1" x14ac:dyDescent="0.35">
      <c r="A464" s="21"/>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row>
    <row r="465" spans="1:26" ht="15.75" customHeight="1" x14ac:dyDescent="0.35">
      <c r="A465" s="21"/>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row>
    <row r="466" spans="1:26" ht="15.75" customHeight="1" x14ac:dyDescent="0.35">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row>
    <row r="467" spans="1:26" ht="15.75" customHeight="1" x14ac:dyDescent="0.35">
      <c r="A467" s="21"/>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row>
    <row r="468" spans="1:26" ht="15.75" customHeight="1" x14ac:dyDescent="0.35">
      <c r="A468" s="21"/>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row>
    <row r="469" spans="1:26" ht="15.75" customHeight="1" x14ac:dyDescent="0.35">
      <c r="A469" s="21"/>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row>
    <row r="470" spans="1:26" ht="15.75" customHeight="1" x14ac:dyDescent="0.35">
      <c r="A470" s="21"/>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row>
    <row r="471" spans="1:26" ht="15.75" customHeight="1" x14ac:dyDescent="0.35">
      <c r="A471" s="21"/>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row>
    <row r="472" spans="1:26" ht="15.75" customHeight="1" x14ac:dyDescent="0.35">
      <c r="A472" s="21"/>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row>
    <row r="473" spans="1:26" ht="15.75" customHeight="1" x14ac:dyDescent="0.35">
      <c r="A473" s="21"/>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row>
    <row r="474" spans="1:26" ht="15.75" customHeight="1" x14ac:dyDescent="0.35">
      <c r="A474" s="21"/>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row>
    <row r="475" spans="1:26" ht="15.75" customHeight="1" x14ac:dyDescent="0.35">
      <c r="A475" s="21"/>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row>
    <row r="476" spans="1:26" ht="15.75" customHeight="1" x14ac:dyDescent="0.35">
      <c r="A476" s="21"/>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row>
    <row r="477" spans="1:26" ht="15.75" customHeight="1" x14ac:dyDescent="0.35">
      <c r="A477" s="21"/>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row>
    <row r="478" spans="1:26" ht="15.75" customHeight="1" x14ac:dyDescent="0.35">
      <c r="A478" s="21"/>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row>
    <row r="479" spans="1:26" ht="15.75" customHeight="1" x14ac:dyDescent="0.35">
      <c r="A479" s="21"/>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row>
    <row r="480" spans="1:26" ht="15.75" customHeight="1" x14ac:dyDescent="0.35">
      <c r="A480" s="21"/>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row>
    <row r="481" spans="1:26" ht="15.75" customHeight="1" x14ac:dyDescent="0.35">
      <c r="A481" s="21"/>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row>
    <row r="482" spans="1:26" ht="15.75" customHeight="1" x14ac:dyDescent="0.35">
      <c r="A482" s="21"/>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row>
    <row r="483" spans="1:26" ht="15.75" customHeight="1" x14ac:dyDescent="0.35">
      <c r="A483" s="21"/>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row>
    <row r="484" spans="1:26" ht="15.75" customHeight="1" x14ac:dyDescent="0.35">
      <c r="A484" s="21"/>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row>
    <row r="485" spans="1:26" ht="15.75" customHeight="1" x14ac:dyDescent="0.35">
      <c r="A485" s="21"/>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row>
    <row r="486" spans="1:26" ht="15.75" customHeight="1" x14ac:dyDescent="0.35">
      <c r="A486" s="21"/>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row>
    <row r="487" spans="1:26" ht="15.75" customHeight="1" x14ac:dyDescent="0.35">
      <c r="A487" s="21"/>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row>
    <row r="488" spans="1:26" ht="15.75" customHeight="1" x14ac:dyDescent="0.35">
      <c r="A488" s="21"/>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row>
    <row r="489" spans="1:26" ht="15.75" customHeight="1" x14ac:dyDescent="0.35">
      <c r="A489" s="21"/>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row>
    <row r="490" spans="1:26" ht="15.75" customHeight="1" x14ac:dyDescent="0.35">
      <c r="A490" s="21"/>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row>
    <row r="491" spans="1:26" ht="15.75" customHeight="1" x14ac:dyDescent="0.35">
      <c r="A491" s="21"/>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row>
    <row r="492" spans="1:26" ht="15.75" customHeight="1" x14ac:dyDescent="0.35">
      <c r="A492" s="21"/>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row>
    <row r="493" spans="1:26" ht="15.75" customHeight="1" x14ac:dyDescent="0.35">
      <c r="A493" s="21"/>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row>
    <row r="494" spans="1:26" ht="15.75" customHeight="1" x14ac:dyDescent="0.35">
      <c r="A494" s="21"/>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row>
    <row r="495" spans="1:26" ht="15.75" customHeight="1" x14ac:dyDescent="0.35">
      <c r="A495" s="21"/>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row>
    <row r="496" spans="1:26" ht="15.75" customHeight="1" x14ac:dyDescent="0.35">
      <c r="A496" s="21"/>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row>
    <row r="497" spans="1:26" ht="15.75" customHeight="1" x14ac:dyDescent="0.35">
      <c r="A497" s="21"/>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row>
    <row r="498" spans="1:26" ht="15.75" customHeight="1" x14ac:dyDescent="0.35">
      <c r="A498" s="21"/>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row>
    <row r="499" spans="1:26" ht="15.75" customHeight="1" x14ac:dyDescent="0.35">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row>
    <row r="500" spans="1:26" ht="15.75" customHeight="1" x14ac:dyDescent="0.35">
      <c r="A500" s="21"/>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row>
    <row r="501" spans="1:26" ht="15.75" customHeight="1" x14ac:dyDescent="0.35">
      <c r="A501" s="21"/>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row>
    <row r="502" spans="1:26" ht="15.75" customHeight="1" x14ac:dyDescent="0.35">
      <c r="A502" s="21"/>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row>
    <row r="503" spans="1:26" ht="15.75" customHeight="1" x14ac:dyDescent="0.35">
      <c r="A503" s="21"/>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row>
    <row r="504" spans="1:26" ht="15.75" customHeight="1" x14ac:dyDescent="0.35">
      <c r="A504" s="21"/>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row>
    <row r="505" spans="1:26" ht="15.75" customHeight="1" x14ac:dyDescent="0.35">
      <c r="A505" s="21"/>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row>
    <row r="506" spans="1:26" ht="15.75" customHeight="1" x14ac:dyDescent="0.35">
      <c r="A506" s="21"/>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row>
    <row r="507" spans="1:26" ht="15.75" customHeight="1" x14ac:dyDescent="0.35">
      <c r="A507" s="21"/>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row>
    <row r="508" spans="1:26" ht="15.75" customHeight="1" x14ac:dyDescent="0.35">
      <c r="A508" s="21"/>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row>
    <row r="509" spans="1:26" ht="15.75" customHeight="1" x14ac:dyDescent="0.35">
      <c r="A509" s="21"/>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row>
    <row r="510" spans="1:26" ht="15.75" customHeight="1" x14ac:dyDescent="0.35">
      <c r="A510" s="21"/>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row>
    <row r="511" spans="1:26" ht="15.75" customHeight="1" x14ac:dyDescent="0.35">
      <c r="A511" s="21"/>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row>
    <row r="512" spans="1:26" ht="15.75" customHeight="1" x14ac:dyDescent="0.35">
      <c r="A512" s="21"/>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row>
    <row r="513" spans="1:26" ht="15.75" customHeight="1" x14ac:dyDescent="0.35">
      <c r="A513" s="21"/>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row>
    <row r="514" spans="1:26" ht="15.75" customHeight="1" x14ac:dyDescent="0.35">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row>
    <row r="515" spans="1:26" ht="15.75" customHeight="1" x14ac:dyDescent="0.35">
      <c r="A515" s="21"/>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row>
    <row r="516" spans="1:26" ht="15.75" customHeight="1" x14ac:dyDescent="0.35">
      <c r="A516" s="21"/>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row>
    <row r="517" spans="1:26" ht="15.75" customHeight="1" x14ac:dyDescent="0.35">
      <c r="A517" s="21"/>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row>
    <row r="518" spans="1:26" ht="15.75" customHeight="1" x14ac:dyDescent="0.35">
      <c r="A518" s="21"/>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row>
    <row r="519" spans="1:26" ht="15.75" customHeight="1" x14ac:dyDescent="0.35">
      <c r="A519" s="21"/>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row>
    <row r="520" spans="1:26" ht="15.75" customHeight="1" x14ac:dyDescent="0.35">
      <c r="A520" s="21"/>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row>
    <row r="521" spans="1:26" ht="15.75" customHeight="1" x14ac:dyDescent="0.35">
      <c r="A521" s="21"/>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row>
    <row r="522" spans="1:26" ht="15.75" customHeight="1" x14ac:dyDescent="0.35">
      <c r="A522" s="21"/>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row>
    <row r="523" spans="1:26" ht="15.75" customHeight="1" x14ac:dyDescent="0.35">
      <c r="A523" s="21"/>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row>
    <row r="524" spans="1:26" ht="15.75" customHeight="1" x14ac:dyDescent="0.35">
      <c r="A524" s="21"/>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row>
    <row r="525" spans="1:26" ht="15.75" customHeight="1" x14ac:dyDescent="0.35">
      <c r="A525" s="21"/>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row>
    <row r="526" spans="1:26" ht="15.75" customHeight="1" x14ac:dyDescent="0.35">
      <c r="A526" s="21"/>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row>
    <row r="527" spans="1:26" ht="15.75" customHeight="1" x14ac:dyDescent="0.35">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row>
    <row r="528" spans="1:26" ht="15.75" customHeight="1" x14ac:dyDescent="0.35">
      <c r="A528" s="21"/>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row>
    <row r="529" spans="1:26" ht="15.75" customHeight="1" x14ac:dyDescent="0.35">
      <c r="A529" s="21"/>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row>
    <row r="530" spans="1:26" ht="15.75" customHeight="1" x14ac:dyDescent="0.35">
      <c r="A530" s="21"/>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row>
    <row r="531" spans="1:26" ht="15.75" customHeight="1" x14ac:dyDescent="0.35">
      <c r="A531" s="21"/>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row>
    <row r="532" spans="1:26" ht="15.75" customHeight="1" x14ac:dyDescent="0.35">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row>
    <row r="533" spans="1:26" ht="15.75" customHeight="1" x14ac:dyDescent="0.35">
      <c r="A533" s="21"/>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row>
    <row r="534" spans="1:26" ht="15.75" customHeight="1" x14ac:dyDescent="0.35">
      <c r="A534" s="21"/>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row>
    <row r="535" spans="1:26" ht="15.75" customHeight="1" x14ac:dyDescent="0.35">
      <c r="A535" s="21"/>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row>
    <row r="536" spans="1:26" ht="15.75" customHeight="1" x14ac:dyDescent="0.35">
      <c r="A536" s="21"/>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row>
    <row r="537" spans="1:26" ht="15.75" customHeight="1" x14ac:dyDescent="0.35">
      <c r="A537" s="21"/>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row>
    <row r="538" spans="1:26" ht="15.75" customHeight="1" x14ac:dyDescent="0.35">
      <c r="A538" s="21"/>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row>
    <row r="539" spans="1:26" ht="15.75" customHeight="1" x14ac:dyDescent="0.35">
      <c r="A539" s="21"/>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row>
    <row r="540" spans="1:26" ht="15.75" customHeight="1" x14ac:dyDescent="0.35">
      <c r="A540" s="21"/>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row>
    <row r="541" spans="1:26" ht="15.75" customHeight="1" x14ac:dyDescent="0.35">
      <c r="A541" s="21"/>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row>
    <row r="542" spans="1:26" ht="15.75" customHeight="1" x14ac:dyDescent="0.35">
      <c r="A542" s="21"/>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row>
    <row r="543" spans="1:26" ht="15.75" customHeight="1" x14ac:dyDescent="0.35">
      <c r="A543" s="21"/>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row>
    <row r="544" spans="1:26" ht="15.75" customHeight="1" x14ac:dyDescent="0.35">
      <c r="A544" s="21"/>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row>
    <row r="545" spans="1:26" ht="15.75" customHeight="1" x14ac:dyDescent="0.35">
      <c r="A545" s="21"/>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row>
    <row r="546" spans="1:26" ht="15.75" customHeight="1" x14ac:dyDescent="0.35">
      <c r="A546" s="21"/>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row>
    <row r="547" spans="1:26" ht="15.75" customHeight="1" x14ac:dyDescent="0.35">
      <c r="A547" s="21"/>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row>
    <row r="548" spans="1:26" ht="15.75" customHeight="1" x14ac:dyDescent="0.35">
      <c r="A548" s="21"/>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row>
    <row r="549" spans="1:26" ht="15.75" customHeight="1" x14ac:dyDescent="0.35">
      <c r="A549" s="21"/>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row>
    <row r="550" spans="1:26" ht="15.75" customHeight="1" x14ac:dyDescent="0.35">
      <c r="A550" s="21"/>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row>
    <row r="551" spans="1:26" ht="15.75" customHeight="1" x14ac:dyDescent="0.35">
      <c r="A551" s="21"/>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row>
    <row r="552" spans="1:26" ht="15.75" customHeight="1" x14ac:dyDescent="0.35">
      <c r="A552" s="21"/>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row>
    <row r="553" spans="1:26" ht="15.75" customHeight="1" x14ac:dyDescent="0.35">
      <c r="A553" s="21"/>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row>
    <row r="554" spans="1:26" ht="15.75" customHeight="1" x14ac:dyDescent="0.35">
      <c r="A554" s="21"/>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row>
    <row r="555" spans="1:26" ht="15.75" customHeight="1" x14ac:dyDescent="0.35">
      <c r="A555" s="21"/>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row>
    <row r="556" spans="1:26" ht="15.75" customHeight="1" x14ac:dyDescent="0.35">
      <c r="A556" s="21"/>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row>
    <row r="557" spans="1:26" ht="15.75" customHeight="1" x14ac:dyDescent="0.35">
      <c r="A557" s="21"/>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row>
    <row r="558" spans="1:26" ht="15.75" customHeight="1" x14ac:dyDescent="0.35">
      <c r="A558" s="21"/>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row>
    <row r="559" spans="1:26" ht="15.75" customHeight="1" x14ac:dyDescent="0.35">
      <c r="A559" s="21"/>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row>
    <row r="560" spans="1:26" ht="15.75" customHeight="1" x14ac:dyDescent="0.35">
      <c r="A560" s="21"/>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row>
    <row r="561" spans="1:26" ht="15.75" customHeight="1" x14ac:dyDescent="0.35">
      <c r="A561" s="21"/>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row>
    <row r="562" spans="1:26" ht="15.75" customHeight="1" x14ac:dyDescent="0.35">
      <c r="A562" s="21"/>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row>
    <row r="563" spans="1:26" ht="15.75" customHeight="1" x14ac:dyDescent="0.35">
      <c r="A563" s="21"/>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row>
    <row r="564" spans="1:26" ht="15.75" customHeight="1" x14ac:dyDescent="0.35">
      <c r="A564" s="21"/>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row>
    <row r="565" spans="1:26" ht="15.75" customHeight="1" x14ac:dyDescent="0.35">
      <c r="A565" s="21"/>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row>
    <row r="566" spans="1:26" ht="15.75" customHeight="1" x14ac:dyDescent="0.35">
      <c r="A566" s="21"/>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row>
    <row r="567" spans="1:26" ht="15.75" customHeight="1" x14ac:dyDescent="0.35">
      <c r="A567" s="21"/>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row>
    <row r="568" spans="1:26" ht="15.75" customHeight="1" x14ac:dyDescent="0.35">
      <c r="A568" s="21"/>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row>
    <row r="569" spans="1:26" ht="15.75" customHeight="1" x14ac:dyDescent="0.35">
      <c r="A569" s="21"/>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row>
    <row r="570" spans="1:26" ht="15.75" customHeight="1" x14ac:dyDescent="0.35">
      <c r="A570" s="21"/>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row>
    <row r="571" spans="1:26" ht="15.75" customHeight="1" x14ac:dyDescent="0.35">
      <c r="A571" s="21"/>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row>
    <row r="572" spans="1:26" ht="15.75" customHeight="1" x14ac:dyDescent="0.35">
      <c r="A572" s="21"/>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row>
    <row r="573" spans="1:26" ht="15.75" customHeight="1" x14ac:dyDescent="0.35">
      <c r="A573" s="21"/>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row>
    <row r="574" spans="1:26" ht="15.75" customHeight="1" x14ac:dyDescent="0.35">
      <c r="A574" s="21"/>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row>
    <row r="575" spans="1:26" ht="15.75" customHeight="1" x14ac:dyDescent="0.35">
      <c r="A575" s="21"/>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row>
    <row r="576" spans="1:26" ht="15.75" customHeight="1" x14ac:dyDescent="0.35">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row>
    <row r="577" spans="1:26" ht="15.75" customHeight="1" x14ac:dyDescent="0.35">
      <c r="A577" s="21"/>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row>
    <row r="578" spans="1:26" ht="15.75" customHeight="1" x14ac:dyDescent="0.35">
      <c r="A578" s="21"/>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row>
    <row r="579" spans="1:26" ht="15.75" customHeight="1" x14ac:dyDescent="0.35">
      <c r="A579" s="21"/>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row>
    <row r="580" spans="1:26" ht="15.75" customHeight="1" x14ac:dyDescent="0.35">
      <c r="A580" s="21"/>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row>
    <row r="581" spans="1:26" ht="15.75" customHeight="1" x14ac:dyDescent="0.35">
      <c r="A581" s="21"/>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row>
    <row r="582" spans="1:26" ht="15.75" customHeight="1" x14ac:dyDescent="0.35">
      <c r="A582" s="21"/>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row>
    <row r="583" spans="1:26" ht="15.75" customHeight="1" x14ac:dyDescent="0.35">
      <c r="A583" s="21"/>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row>
    <row r="584" spans="1:26" ht="15.75" customHeight="1" x14ac:dyDescent="0.35">
      <c r="A584" s="21"/>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row>
    <row r="585" spans="1:26" ht="15.75" customHeight="1" x14ac:dyDescent="0.35">
      <c r="A585" s="21"/>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row>
    <row r="586" spans="1:26" ht="15.75" customHeight="1" x14ac:dyDescent="0.35">
      <c r="A586" s="21"/>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row>
    <row r="587" spans="1:26" ht="15.75" customHeight="1" x14ac:dyDescent="0.35">
      <c r="A587" s="21"/>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row>
    <row r="588" spans="1:26" ht="15.75" customHeight="1" x14ac:dyDescent="0.35">
      <c r="A588" s="21"/>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row>
    <row r="589" spans="1:26" ht="15.75" customHeight="1" x14ac:dyDescent="0.35">
      <c r="A589" s="21"/>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row>
    <row r="590" spans="1:26" ht="15.75" customHeight="1" x14ac:dyDescent="0.35">
      <c r="A590" s="21"/>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row>
    <row r="591" spans="1:26" ht="15.75" customHeight="1" x14ac:dyDescent="0.35">
      <c r="A591" s="21"/>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row>
    <row r="592" spans="1:26" ht="15.75" customHeight="1" x14ac:dyDescent="0.35">
      <c r="A592" s="21"/>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row>
    <row r="593" spans="1:26" ht="15.75" customHeight="1" x14ac:dyDescent="0.35">
      <c r="A593" s="21"/>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row>
    <row r="594" spans="1:26" ht="15.75" customHeight="1" x14ac:dyDescent="0.35">
      <c r="A594" s="21"/>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row>
    <row r="595" spans="1:26" ht="15.75" customHeight="1" x14ac:dyDescent="0.35">
      <c r="A595" s="21"/>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row>
    <row r="596" spans="1:26" ht="15.75" customHeight="1" x14ac:dyDescent="0.35">
      <c r="A596" s="21"/>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row>
    <row r="597" spans="1:26" ht="15.75" customHeight="1" x14ac:dyDescent="0.35">
      <c r="A597" s="21"/>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row>
    <row r="598" spans="1:26" ht="15.75" customHeight="1" x14ac:dyDescent="0.35">
      <c r="A598" s="21"/>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row>
    <row r="599" spans="1:26" ht="15.75" customHeight="1" x14ac:dyDescent="0.35">
      <c r="A599" s="21"/>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row>
    <row r="600" spans="1:26" ht="15.75" customHeight="1" x14ac:dyDescent="0.35">
      <c r="A600" s="21"/>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row>
    <row r="601" spans="1:26" ht="15.75" customHeight="1" x14ac:dyDescent="0.35">
      <c r="A601" s="21"/>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row>
    <row r="602" spans="1:26" ht="15.75" customHeight="1" x14ac:dyDescent="0.35">
      <c r="A602" s="21"/>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row>
    <row r="603" spans="1:26" ht="15.75" customHeight="1" x14ac:dyDescent="0.35">
      <c r="A603" s="21"/>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row>
    <row r="604" spans="1:26" ht="15.75" customHeight="1" x14ac:dyDescent="0.35">
      <c r="A604" s="21"/>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row>
    <row r="605" spans="1:26" ht="15.75" customHeight="1" x14ac:dyDescent="0.35">
      <c r="A605" s="21"/>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row>
    <row r="606" spans="1:26" ht="15.75" customHeight="1" x14ac:dyDescent="0.35">
      <c r="A606" s="21"/>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row>
    <row r="607" spans="1:26" ht="15.75" customHeight="1" x14ac:dyDescent="0.35">
      <c r="A607" s="21"/>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row>
    <row r="608" spans="1:26" ht="15.75" customHeight="1" x14ac:dyDescent="0.35">
      <c r="A608" s="21"/>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row>
    <row r="609" spans="1:26" ht="15.75" customHeight="1" x14ac:dyDescent="0.35">
      <c r="A609" s="21"/>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row>
    <row r="610" spans="1:26" ht="15.75" customHeight="1" x14ac:dyDescent="0.35">
      <c r="A610" s="21"/>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row>
    <row r="611" spans="1:26" ht="15.75" customHeight="1" x14ac:dyDescent="0.35">
      <c r="A611" s="21"/>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row>
    <row r="612" spans="1:26" ht="15.75" customHeight="1" x14ac:dyDescent="0.35">
      <c r="A612" s="21"/>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row>
    <row r="613" spans="1:26" ht="15.75" customHeight="1" x14ac:dyDescent="0.35">
      <c r="A613" s="21"/>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row>
    <row r="614" spans="1:26" ht="15.75" customHeight="1" x14ac:dyDescent="0.35">
      <c r="A614" s="21"/>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row>
    <row r="615" spans="1:26" ht="15.75" customHeight="1" x14ac:dyDescent="0.35">
      <c r="A615" s="21"/>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row>
    <row r="616" spans="1:26" ht="15.75" customHeight="1" x14ac:dyDescent="0.35">
      <c r="A616" s="21"/>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row>
    <row r="617" spans="1:26" ht="15.75" customHeight="1" x14ac:dyDescent="0.35">
      <c r="A617" s="21"/>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row>
    <row r="618" spans="1:26" ht="15.75" customHeight="1" x14ac:dyDescent="0.35">
      <c r="A618" s="21"/>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row>
    <row r="619" spans="1:26" ht="15.75" customHeight="1" x14ac:dyDescent="0.35">
      <c r="A619" s="21"/>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row>
    <row r="620" spans="1:26" ht="15.75" customHeight="1" x14ac:dyDescent="0.35">
      <c r="A620" s="21"/>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row>
    <row r="621" spans="1:26" ht="15.75" customHeight="1" x14ac:dyDescent="0.35">
      <c r="A621" s="21"/>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row>
    <row r="622" spans="1:26" ht="15.75" customHeight="1" x14ac:dyDescent="0.35">
      <c r="A622" s="21"/>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row>
    <row r="623" spans="1:26" ht="15.75" customHeight="1" x14ac:dyDescent="0.35">
      <c r="A623" s="21"/>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row>
    <row r="624" spans="1:26" ht="15.75" customHeight="1" x14ac:dyDescent="0.35">
      <c r="A624" s="21"/>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row>
    <row r="625" spans="1:26" ht="15.75" customHeight="1" x14ac:dyDescent="0.35">
      <c r="A625" s="21"/>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row>
    <row r="626" spans="1:26" ht="15.75" customHeight="1" x14ac:dyDescent="0.35">
      <c r="A626" s="21"/>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row>
    <row r="627" spans="1:26" ht="15.75" customHeight="1" x14ac:dyDescent="0.35">
      <c r="A627" s="21"/>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row>
    <row r="628" spans="1:26" ht="15.75" customHeight="1" x14ac:dyDescent="0.35">
      <c r="A628" s="21"/>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row>
    <row r="629" spans="1:26" ht="15.75" customHeight="1" x14ac:dyDescent="0.35">
      <c r="A629" s="21"/>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row>
    <row r="630" spans="1:26" ht="15.75" customHeight="1" x14ac:dyDescent="0.35">
      <c r="A630" s="21"/>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row>
    <row r="631" spans="1:26" ht="15.75" customHeight="1" x14ac:dyDescent="0.35">
      <c r="A631" s="21"/>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row>
    <row r="632" spans="1:26" ht="15.75" customHeight="1" x14ac:dyDescent="0.35">
      <c r="A632" s="21"/>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row>
    <row r="633" spans="1:26" ht="15.75" customHeight="1" x14ac:dyDescent="0.35">
      <c r="A633" s="21"/>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row>
    <row r="634" spans="1:26" ht="15.75" customHeight="1" x14ac:dyDescent="0.35">
      <c r="A634" s="21"/>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row>
    <row r="635" spans="1:26" ht="15.75" customHeight="1" x14ac:dyDescent="0.35">
      <c r="A635" s="21"/>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row>
    <row r="636" spans="1:26" ht="15.75" customHeight="1" x14ac:dyDescent="0.35">
      <c r="A636" s="21"/>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row>
    <row r="637" spans="1:26" ht="15.75" customHeight="1" x14ac:dyDescent="0.35">
      <c r="A637" s="21"/>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row>
    <row r="638" spans="1:26" ht="15.75" customHeight="1" x14ac:dyDescent="0.35">
      <c r="A638" s="21"/>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row>
    <row r="639" spans="1:26" ht="15.75" customHeight="1" x14ac:dyDescent="0.35">
      <c r="A639" s="21"/>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row>
    <row r="640" spans="1:26" ht="15.75" customHeight="1" x14ac:dyDescent="0.35">
      <c r="A640" s="21"/>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row>
    <row r="641" spans="1:26" ht="15.75" customHeight="1" x14ac:dyDescent="0.35">
      <c r="A641" s="21"/>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row>
    <row r="642" spans="1:26" ht="15.75" customHeight="1" x14ac:dyDescent="0.35">
      <c r="A642" s="21"/>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row>
    <row r="643" spans="1:26" ht="15.75" customHeight="1" x14ac:dyDescent="0.35">
      <c r="A643" s="21"/>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row>
    <row r="644" spans="1:26" ht="15.75" customHeight="1" x14ac:dyDescent="0.35">
      <c r="A644" s="21"/>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row>
    <row r="645" spans="1:26" ht="15.75" customHeight="1" x14ac:dyDescent="0.35">
      <c r="A645" s="21"/>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row>
    <row r="646" spans="1:26" ht="15.75" customHeight="1" x14ac:dyDescent="0.35">
      <c r="A646" s="21"/>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row>
    <row r="647" spans="1:26" ht="15.75" customHeight="1" x14ac:dyDescent="0.35">
      <c r="A647" s="21"/>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row>
    <row r="648" spans="1:26" ht="15.75" customHeight="1" x14ac:dyDescent="0.35">
      <c r="A648" s="21"/>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row>
    <row r="649" spans="1:26" ht="15.75" customHeight="1" x14ac:dyDescent="0.35">
      <c r="A649" s="21"/>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row>
    <row r="650" spans="1:26" ht="15.75" customHeight="1" x14ac:dyDescent="0.35">
      <c r="A650" s="21"/>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row>
    <row r="651" spans="1:26" ht="15.75" customHeight="1" x14ac:dyDescent="0.35">
      <c r="A651" s="21"/>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row>
    <row r="652" spans="1:26" ht="15.75" customHeight="1" x14ac:dyDescent="0.35">
      <c r="A652" s="21"/>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row>
    <row r="653" spans="1:26" ht="15.75" customHeight="1" x14ac:dyDescent="0.35">
      <c r="A653" s="21"/>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row>
    <row r="654" spans="1:26" ht="15.75" customHeight="1" x14ac:dyDescent="0.35">
      <c r="A654" s="21"/>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row>
    <row r="655" spans="1:26" ht="15.75" customHeight="1" x14ac:dyDescent="0.35">
      <c r="A655" s="21"/>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row>
    <row r="656" spans="1:26" ht="15.75" customHeight="1" x14ac:dyDescent="0.35">
      <c r="A656" s="21"/>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row>
    <row r="657" spans="1:26" ht="15.75" customHeight="1" x14ac:dyDescent="0.35">
      <c r="A657" s="21"/>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row>
    <row r="658" spans="1:26" ht="15.75" customHeight="1" x14ac:dyDescent="0.35">
      <c r="A658" s="21"/>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row>
    <row r="659" spans="1:26" ht="15.75" customHeight="1" x14ac:dyDescent="0.35">
      <c r="A659" s="21"/>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row>
    <row r="660" spans="1:26" ht="15.75" customHeight="1" x14ac:dyDescent="0.35">
      <c r="A660" s="21"/>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row>
    <row r="661" spans="1:26" ht="15.75" customHeight="1" x14ac:dyDescent="0.35">
      <c r="A661" s="21"/>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row>
    <row r="662" spans="1:26" ht="15.75" customHeight="1" x14ac:dyDescent="0.35">
      <c r="A662" s="21"/>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row>
    <row r="663" spans="1:26" ht="15.75" customHeight="1" x14ac:dyDescent="0.35">
      <c r="A663" s="21"/>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row>
    <row r="664" spans="1:26" ht="15.75" customHeight="1" x14ac:dyDescent="0.35">
      <c r="A664" s="21"/>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row>
    <row r="665" spans="1:26" ht="15.75" customHeight="1" x14ac:dyDescent="0.35">
      <c r="A665" s="21"/>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row>
    <row r="666" spans="1:26" ht="15.75" customHeight="1" x14ac:dyDescent="0.35">
      <c r="A666" s="21"/>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row>
    <row r="667" spans="1:26" ht="15.75" customHeight="1" x14ac:dyDescent="0.35">
      <c r="A667" s="21"/>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row>
    <row r="668" spans="1:26" ht="15.75" customHeight="1" x14ac:dyDescent="0.35">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row>
    <row r="669" spans="1:26" ht="15.75" customHeight="1" x14ac:dyDescent="0.35">
      <c r="A669" s="21"/>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row>
    <row r="670" spans="1:26" ht="15.75" customHeight="1" x14ac:dyDescent="0.35">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row>
    <row r="671" spans="1:26" ht="15.75" customHeight="1" x14ac:dyDescent="0.35">
      <c r="A671" s="21"/>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row>
    <row r="672" spans="1:26" ht="15.75" customHeight="1" x14ac:dyDescent="0.35">
      <c r="A672" s="21"/>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row>
    <row r="673" spans="1:26" ht="15.75" customHeight="1" x14ac:dyDescent="0.35">
      <c r="A673" s="21"/>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row>
    <row r="674" spans="1:26" ht="15.75" customHeight="1" x14ac:dyDescent="0.35">
      <c r="A674" s="21"/>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row>
    <row r="675" spans="1:26" ht="15.75" customHeight="1" x14ac:dyDescent="0.35">
      <c r="A675" s="21"/>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row>
    <row r="676" spans="1:26" ht="15.75" customHeight="1" x14ac:dyDescent="0.35">
      <c r="A676" s="21"/>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row>
    <row r="677" spans="1:26" ht="15.75" customHeight="1" x14ac:dyDescent="0.35">
      <c r="A677" s="21"/>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row>
    <row r="678" spans="1:26" ht="15.75" customHeight="1" x14ac:dyDescent="0.35">
      <c r="A678" s="21"/>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row>
    <row r="679" spans="1:26" ht="15.75" customHeight="1" x14ac:dyDescent="0.35">
      <c r="A679" s="21"/>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row>
    <row r="680" spans="1:26" ht="15.75" customHeight="1" x14ac:dyDescent="0.35">
      <c r="A680" s="21"/>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row>
    <row r="681" spans="1:26" ht="15.75" customHeight="1" x14ac:dyDescent="0.35">
      <c r="A681" s="21"/>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row>
    <row r="682" spans="1:26" ht="15.75" customHeight="1" x14ac:dyDescent="0.35">
      <c r="A682" s="21"/>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row>
    <row r="683" spans="1:26" ht="15.75" customHeight="1" x14ac:dyDescent="0.35">
      <c r="A683" s="21"/>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row>
    <row r="684" spans="1:26" ht="15.75" customHeight="1" x14ac:dyDescent="0.35">
      <c r="A684" s="21"/>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row>
    <row r="685" spans="1:26" ht="15.75" customHeight="1" x14ac:dyDescent="0.35">
      <c r="A685" s="21"/>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row>
    <row r="686" spans="1:26" ht="15.75" customHeight="1" x14ac:dyDescent="0.35">
      <c r="A686" s="21"/>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row>
    <row r="687" spans="1:26" ht="15.75" customHeight="1" x14ac:dyDescent="0.35">
      <c r="A687" s="21"/>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row>
    <row r="688" spans="1:26" ht="15.75" customHeight="1" x14ac:dyDescent="0.35">
      <c r="A688" s="21"/>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row>
    <row r="689" spans="1:26" ht="15.75" customHeight="1" x14ac:dyDescent="0.35">
      <c r="A689" s="21"/>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row>
    <row r="690" spans="1:26" ht="15.75" customHeight="1" x14ac:dyDescent="0.35">
      <c r="A690" s="21"/>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row>
    <row r="691" spans="1:26" ht="15.75" customHeight="1" x14ac:dyDescent="0.35">
      <c r="A691" s="21"/>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row>
    <row r="692" spans="1:26" ht="15.75" customHeight="1" x14ac:dyDescent="0.35">
      <c r="A692" s="21"/>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row>
    <row r="693" spans="1:26" ht="15.75" customHeight="1" x14ac:dyDescent="0.35">
      <c r="A693" s="21"/>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row>
    <row r="694" spans="1:26" ht="15.75" customHeight="1" x14ac:dyDescent="0.35">
      <c r="A694" s="21"/>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row>
    <row r="695" spans="1:26" ht="15.75" customHeight="1" x14ac:dyDescent="0.35">
      <c r="A695" s="21"/>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row>
    <row r="696" spans="1:26" ht="15.75" customHeight="1" x14ac:dyDescent="0.35">
      <c r="A696" s="21"/>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row>
    <row r="697" spans="1:26" ht="15.75" customHeight="1" x14ac:dyDescent="0.35">
      <c r="A697" s="21"/>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row>
    <row r="698" spans="1:26" ht="15.75" customHeight="1" x14ac:dyDescent="0.35">
      <c r="A698" s="21"/>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row>
    <row r="699" spans="1:26" ht="15.75" customHeight="1" x14ac:dyDescent="0.35">
      <c r="A699" s="21"/>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row>
    <row r="700" spans="1:26" ht="15.75" customHeight="1" x14ac:dyDescent="0.35">
      <c r="A700" s="21"/>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row>
    <row r="701" spans="1:26" ht="15.75" customHeight="1" x14ac:dyDescent="0.35">
      <c r="A701" s="21"/>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row>
    <row r="702" spans="1:26" ht="15.75" customHeight="1" x14ac:dyDescent="0.35">
      <c r="A702" s="21"/>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row>
    <row r="703" spans="1:26" ht="15.75" customHeight="1" x14ac:dyDescent="0.35">
      <c r="A703" s="21"/>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row>
    <row r="704" spans="1:26" ht="15.75" customHeight="1" x14ac:dyDescent="0.35">
      <c r="A704" s="21"/>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row>
    <row r="705" spans="1:26" ht="15.75" customHeight="1" x14ac:dyDescent="0.35">
      <c r="A705" s="21"/>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row>
    <row r="706" spans="1:26" ht="15.75" customHeight="1" x14ac:dyDescent="0.35">
      <c r="A706" s="21"/>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row>
    <row r="707" spans="1:26" ht="15.75" customHeight="1" x14ac:dyDescent="0.35">
      <c r="A707" s="21"/>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row>
    <row r="708" spans="1:26" ht="15.75" customHeight="1" x14ac:dyDescent="0.35">
      <c r="A708" s="21"/>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row>
    <row r="709" spans="1:26" ht="15.75" customHeight="1" x14ac:dyDescent="0.35">
      <c r="A709" s="21"/>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row>
    <row r="710" spans="1:26" ht="15.75" customHeight="1" x14ac:dyDescent="0.35">
      <c r="A710" s="21"/>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row>
    <row r="711" spans="1:26" ht="15.75" customHeight="1" x14ac:dyDescent="0.35">
      <c r="A711" s="21"/>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row>
    <row r="712" spans="1:26" ht="15.75" customHeight="1" x14ac:dyDescent="0.35">
      <c r="A712" s="21"/>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row>
    <row r="713" spans="1:26" ht="15.75" customHeight="1" x14ac:dyDescent="0.35">
      <c r="A713" s="21"/>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row>
    <row r="714" spans="1:26" ht="15.75" customHeight="1" x14ac:dyDescent="0.35">
      <c r="A714" s="21"/>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row>
    <row r="715" spans="1:26" ht="15.75" customHeight="1" x14ac:dyDescent="0.35">
      <c r="A715" s="21"/>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row>
    <row r="716" spans="1:26" ht="15.75" customHeight="1" x14ac:dyDescent="0.35">
      <c r="A716" s="21"/>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row>
    <row r="717" spans="1:26" ht="15.75" customHeight="1" x14ac:dyDescent="0.35">
      <c r="A717" s="21"/>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row>
    <row r="718" spans="1:26" ht="15.75" customHeight="1" x14ac:dyDescent="0.35">
      <c r="A718" s="21"/>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row>
    <row r="719" spans="1:26" ht="15.75" customHeight="1" x14ac:dyDescent="0.35">
      <c r="A719" s="21"/>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row>
    <row r="720" spans="1:26" ht="15.75" customHeight="1" x14ac:dyDescent="0.35">
      <c r="A720" s="21"/>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row>
    <row r="721" spans="1:26" ht="15.75" customHeight="1" x14ac:dyDescent="0.35">
      <c r="A721" s="21"/>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row>
    <row r="722" spans="1:26" ht="15.75" customHeight="1" x14ac:dyDescent="0.35">
      <c r="A722" s="21"/>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row>
    <row r="723" spans="1:26" ht="15.75" customHeight="1" x14ac:dyDescent="0.35">
      <c r="A723" s="21"/>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row>
    <row r="724" spans="1:26" ht="15.75" customHeight="1" x14ac:dyDescent="0.35">
      <c r="A724" s="21"/>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row>
    <row r="725" spans="1:26" ht="15.75" customHeight="1" x14ac:dyDescent="0.35">
      <c r="A725" s="21"/>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row>
    <row r="726" spans="1:26" ht="15.75" customHeight="1" x14ac:dyDescent="0.35">
      <c r="A726" s="21"/>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row>
    <row r="727" spans="1:26" ht="15.75" customHeight="1" x14ac:dyDescent="0.35">
      <c r="A727" s="21"/>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row>
    <row r="728" spans="1:26" ht="15.75" customHeight="1" x14ac:dyDescent="0.35">
      <c r="A728" s="21"/>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row>
    <row r="729" spans="1:26" ht="15.75" customHeight="1" x14ac:dyDescent="0.35">
      <c r="A729" s="21"/>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row>
    <row r="730" spans="1:26" ht="15.75" customHeight="1" x14ac:dyDescent="0.35">
      <c r="A730" s="21"/>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row>
    <row r="731" spans="1:26" ht="15.75" customHeight="1" x14ac:dyDescent="0.35">
      <c r="A731" s="21"/>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row>
    <row r="732" spans="1:26" ht="15.75" customHeight="1" x14ac:dyDescent="0.35">
      <c r="A732" s="21"/>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row>
    <row r="733" spans="1:26" ht="15.75" customHeight="1" x14ac:dyDescent="0.35">
      <c r="A733" s="21"/>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row>
    <row r="734" spans="1:26" ht="15.75" customHeight="1" x14ac:dyDescent="0.35">
      <c r="A734" s="21"/>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row>
    <row r="735" spans="1:26" ht="15.75" customHeight="1" x14ac:dyDescent="0.35">
      <c r="A735" s="21"/>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row>
    <row r="736" spans="1:26" ht="15.75" customHeight="1" x14ac:dyDescent="0.35">
      <c r="A736" s="21"/>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row>
    <row r="737" spans="1:26" ht="15.75" customHeight="1" x14ac:dyDescent="0.35">
      <c r="A737" s="21"/>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row>
    <row r="738" spans="1:26" ht="15.75" customHeight="1" x14ac:dyDescent="0.35">
      <c r="A738" s="21"/>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row>
    <row r="739" spans="1:26" ht="15.75" customHeight="1" x14ac:dyDescent="0.35">
      <c r="A739" s="21"/>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row>
    <row r="740" spans="1:26" ht="15.75" customHeight="1" x14ac:dyDescent="0.35">
      <c r="A740" s="21"/>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row>
    <row r="741" spans="1:26" ht="15.75" customHeight="1" x14ac:dyDescent="0.35">
      <c r="A741" s="21"/>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row>
    <row r="742" spans="1:26" ht="15.75" customHeight="1" x14ac:dyDescent="0.35">
      <c r="A742" s="21"/>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row>
    <row r="743" spans="1:26" ht="15.75" customHeight="1" x14ac:dyDescent="0.35">
      <c r="A743" s="21"/>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row>
    <row r="744" spans="1:26" ht="15.75" customHeight="1" x14ac:dyDescent="0.35">
      <c r="A744" s="21"/>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row>
    <row r="745" spans="1:26" ht="15.75" customHeight="1" x14ac:dyDescent="0.35">
      <c r="A745" s="21"/>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row>
    <row r="746" spans="1:26" ht="15.75" customHeight="1" x14ac:dyDescent="0.35">
      <c r="A746" s="21"/>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row>
    <row r="747" spans="1:26" ht="15.75" customHeight="1" x14ac:dyDescent="0.35">
      <c r="A747" s="21"/>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row>
    <row r="748" spans="1:26" ht="15.75" customHeight="1" x14ac:dyDescent="0.35">
      <c r="A748" s="21"/>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row>
    <row r="749" spans="1:26" ht="15.75" customHeight="1" x14ac:dyDescent="0.35">
      <c r="A749" s="21"/>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row>
    <row r="750" spans="1:26" ht="15.75" customHeight="1" x14ac:dyDescent="0.35">
      <c r="A750" s="21"/>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row>
    <row r="751" spans="1:26" ht="15.75" customHeight="1" x14ac:dyDescent="0.35">
      <c r="A751" s="21"/>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row>
    <row r="752" spans="1:26" ht="15.75" customHeight="1" x14ac:dyDescent="0.35">
      <c r="A752" s="21"/>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row>
    <row r="753" spans="1:26" ht="15.75" customHeight="1" x14ac:dyDescent="0.35">
      <c r="A753" s="21"/>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row>
    <row r="754" spans="1:26" ht="15.75" customHeight="1" x14ac:dyDescent="0.35">
      <c r="A754" s="21"/>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row>
    <row r="755" spans="1:26" ht="15.75" customHeight="1" x14ac:dyDescent="0.35">
      <c r="A755" s="21"/>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row>
    <row r="756" spans="1:26" ht="15.75" customHeight="1" x14ac:dyDescent="0.35">
      <c r="A756" s="21"/>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row>
    <row r="757" spans="1:26" ht="15.75" customHeight="1" x14ac:dyDescent="0.35">
      <c r="A757" s="21"/>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row>
    <row r="758" spans="1:26" ht="15.75" customHeight="1" x14ac:dyDescent="0.35">
      <c r="A758" s="21"/>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row>
    <row r="759" spans="1:26" ht="15.75" customHeight="1" x14ac:dyDescent="0.35">
      <c r="A759" s="21"/>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row>
    <row r="760" spans="1:26" ht="15.75" customHeight="1" x14ac:dyDescent="0.35">
      <c r="A760" s="21"/>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row>
    <row r="761" spans="1:26" ht="15.75" customHeight="1" x14ac:dyDescent="0.35">
      <c r="A761" s="21"/>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row>
    <row r="762" spans="1:26" ht="15.75" customHeight="1" x14ac:dyDescent="0.35">
      <c r="A762" s="21"/>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row>
    <row r="763" spans="1:26" ht="15.75" customHeight="1" x14ac:dyDescent="0.35">
      <c r="A763" s="21"/>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row>
    <row r="764" spans="1:26" ht="15.75" customHeight="1" x14ac:dyDescent="0.35">
      <c r="A764" s="21"/>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row>
    <row r="765" spans="1:26" ht="15.75" customHeight="1" x14ac:dyDescent="0.35">
      <c r="A765" s="21"/>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row>
    <row r="766" spans="1:26" ht="15.75" customHeight="1" x14ac:dyDescent="0.35">
      <c r="A766" s="21"/>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row>
    <row r="767" spans="1:26" ht="15.75" customHeight="1" x14ac:dyDescent="0.35">
      <c r="A767" s="21"/>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row>
    <row r="768" spans="1:26" ht="15.75" customHeight="1" x14ac:dyDescent="0.35">
      <c r="A768" s="21"/>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row>
    <row r="769" spans="1:26" ht="15.75" customHeight="1" x14ac:dyDescent="0.35">
      <c r="A769" s="21"/>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row>
    <row r="770" spans="1:26" ht="15.75" customHeight="1" x14ac:dyDescent="0.35">
      <c r="A770" s="21"/>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row>
    <row r="771" spans="1:26" ht="15.75" customHeight="1" x14ac:dyDescent="0.35">
      <c r="A771" s="21"/>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row>
    <row r="772" spans="1:26" ht="15.75" customHeight="1" x14ac:dyDescent="0.35">
      <c r="A772" s="21"/>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row>
    <row r="773" spans="1:26" ht="15.75" customHeight="1" x14ac:dyDescent="0.35">
      <c r="A773" s="21"/>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row>
    <row r="774" spans="1:26" ht="15.75" customHeight="1" x14ac:dyDescent="0.35">
      <c r="A774" s="21"/>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row>
    <row r="775" spans="1:26" ht="15.75" customHeight="1" x14ac:dyDescent="0.35">
      <c r="A775" s="21"/>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row>
    <row r="776" spans="1:26" ht="15.75" customHeight="1" x14ac:dyDescent="0.35">
      <c r="A776" s="21"/>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row>
    <row r="777" spans="1:26" ht="15.75" customHeight="1" x14ac:dyDescent="0.35">
      <c r="A777" s="21"/>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row>
    <row r="778" spans="1:26" ht="15.75" customHeight="1" x14ac:dyDescent="0.35">
      <c r="A778" s="21"/>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row>
    <row r="779" spans="1:26" ht="15.75" customHeight="1" x14ac:dyDescent="0.35">
      <c r="A779" s="21"/>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row>
    <row r="780" spans="1:26" ht="15.75" customHeight="1" x14ac:dyDescent="0.35">
      <c r="A780" s="21"/>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row>
    <row r="781" spans="1:26" ht="15.75" customHeight="1" x14ac:dyDescent="0.35">
      <c r="A781" s="21"/>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row>
    <row r="782" spans="1:26" ht="15.75" customHeight="1" x14ac:dyDescent="0.35">
      <c r="A782" s="21"/>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row>
    <row r="783" spans="1:26" ht="15.75" customHeight="1" x14ac:dyDescent="0.35">
      <c r="A783" s="21"/>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row>
    <row r="784" spans="1:26" ht="15.75" customHeight="1" x14ac:dyDescent="0.35">
      <c r="A784" s="21"/>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row>
    <row r="785" spans="1:26" ht="15.75" customHeight="1" x14ac:dyDescent="0.35">
      <c r="A785" s="21"/>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row>
    <row r="786" spans="1:26" ht="15.75" customHeight="1" x14ac:dyDescent="0.35">
      <c r="A786" s="21"/>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row>
    <row r="787" spans="1:26" ht="15.75" customHeight="1" x14ac:dyDescent="0.35">
      <c r="A787" s="21"/>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row>
    <row r="788" spans="1:26" ht="15.75" customHeight="1" x14ac:dyDescent="0.35">
      <c r="A788" s="21"/>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row>
    <row r="789" spans="1:26" ht="15.75" customHeight="1" x14ac:dyDescent="0.35">
      <c r="A789" s="21"/>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row>
    <row r="790" spans="1:26" ht="15.75" customHeight="1" x14ac:dyDescent="0.35">
      <c r="A790" s="21"/>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row>
    <row r="791" spans="1:26" ht="15.75" customHeight="1" x14ac:dyDescent="0.35">
      <c r="A791" s="21"/>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row>
    <row r="792" spans="1:26" ht="15.75" customHeight="1" x14ac:dyDescent="0.35">
      <c r="A792" s="21"/>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row>
    <row r="793" spans="1:26" ht="15.75" customHeight="1" x14ac:dyDescent="0.35">
      <c r="A793" s="21"/>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row>
    <row r="794" spans="1:26" ht="15.75" customHeight="1" x14ac:dyDescent="0.35">
      <c r="A794" s="21"/>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row>
    <row r="795" spans="1:26" ht="15.75" customHeight="1" x14ac:dyDescent="0.35">
      <c r="A795" s="21"/>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row>
    <row r="796" spans="1:26" ht="15.75" customHeight="1" x14ac:dyDescent="0.35">
      <c r="A796" s="21"/>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row>
    <row r="797" spans="1:26" ht="15.75" customHeight="1" x14ac:dyDescent="0.35">
      <c r="A797" s="21"/>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row>
    <row r="798" spans="1:26" ht="15.75" customHeight="1" x14ac:dyDescent="0.35">
      <c r="A798" s="21"/>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row>
    <row r="799" spans="1:26" ht="15.75" customHeight="1" x14ac:dyDescent="0.35">
      <c r="A799" s="21"/>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row>
    <row r="800" spans="1:26" ht="15.75" customHeight="1" x14ac:dyDescent="0.35">
      <c r="A800" s="21"/>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row>
    <row r="801" spans="1:26" ht="15.75" customHeight="1" x14ac:dyDescent="0.35">
      <c r="A801" s="21"/>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row>
    <row r="802" spans="1:26" ht="15.75" customHeight="1" x14ac:dyDescent="0.35">
      <c r="A802" s="21"/>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row>
    <row r="803" spans="1:26" ht="15.75" customHeight="1" x14ac:dyDescent="0.35">
      <c r="A803" s="21"/>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row>
    <row r="804" spans="1:26" ht="15.75" customHeight="1" x14ac:dyDescent="0.35">
      <c r="A804" s="21"/>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row>
    <row r="805" spans="1:26" ht="15.75" customHeight="1" x14ac:dyDescent="0.35">
      <c r="A805" s="21"/>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row>
    <row r="806" spans="1:26" ht="15.75" customHeight="1" x14ac:dyDescent="0.35">
      <c r="A806" s="21"/>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row>
    <row r="807" spans="1:26" ht="15.75" customHeight="1" x14ac:dyDescent="0.35">
      <c r="A807" s="21"/>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row>
    <row r="808" spans="1:26" ht="15.75" customHeight="1" x14ac:dyDescent="0.35">
      <c r="A808" s="21"/>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row>
    <row r="809" spans="1:26" ht="15.75" customHeight="1" x14ac:dyDescent="0.35">
      <c r="A809" s="21"/>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row>
    <row r="810" spans="1:26" ht="15.75" customHeight="1" x14ac:dyDescent="0.35">
      <c r="A810" s="21"/>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row>
    <row r="811" spans="1:26" ht="15.75" customHeight="1" x14ac:dyDescent="0.35">
      <c r="A811" s="21"/>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row>
    <row r="812" spans="1:26" ht="15.75" customHeight="1" x14ac:dyDescent="0.35">
      <c r="A812" s="21"/>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row>
    <row r="813" spans="1:26" ht="15.75" customHeight="1" x14ac:dyDescent="0.35">
      <c r="A813" s="21"/>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row>
    <row r="814" spans="1:26" ht="15.75" customHeight="1" x14ac:dyDescent="0.35">
      <c r="A814" s="21"/>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row>
    <row r="815" spans="1:26" ht="15.75" customHeight="1" x14ac:dyDescent="0.35">
      <c r="A815" s="21"/>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row>
    <row r="816" spans="1:26" ht="15.75" customHeight="1" x14ac:dyDescent="0.35">
      <c r="A816" s="21"/>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row>
    <row r="817" spans="1:26" ht="15.75" customHeight="1" x14ac:dyDescent="0.35">
      <c r="A817" s="21"/>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row>
    <row r="818" spans="1:26" ht="15.75" customHeight="1" x14ac:dyDescent="0.35">
      <c r="A818" s="21"/>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row>
    <row r="819" spans="1:26" ht="15.75" customHeight="1" x14ac:dyDescent="0.35">
      <c r="A819" s="21"/>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row>
    <row r="820" spans="1:26" ht="15.75" customHeight="1" x14ac:dyDescent="0.35">
      <c r="A820" s="21"/>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row>
    <row r="821" spans="1:26" ht="15.75" customHeight="1" x14ac:dyDescent="0.35">
      <c r="A821" s="21"/>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row>
    <row r="822" spans="1:26" ht="15.75" customHeight="1" x14ac:dyDescent="0.35">
      <c r="A822" s="21"/>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row>
    <row r="823" spans="1:26" ht="15.75" customHeight="1" x14ac:dyDescent="0.35">
      <c r="A823" s="21"/>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row>
    <row r="824" spans="1:26" ht="15.75" customHeight="1" x14ac:dyDescent="0.35">
      <c r="A824" s="21"/>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row>
    <row r="825" spans="1:26" ht="15.75" customHeight="1" x14ac:dyDescent="0.35">
      <c r="A825" s="21"/>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row>
    <row r="826" spans="1:26" ht="15.75" customHeight="1" x14ac:dyDescent="0.35">
      <c r="A826" s="21"/>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row>
    <row r="827" spans="1:26" ht="15.75" customHeight="1" x14ac:dyDescent="0.35">
      <c r="A827" s="21"/>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row>
    <row r="828" spans="1:26" ht="15.75" customHeight="1" x14ac:dyDescent="0.35">
      <c r="A828" s="21"/>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row>
    <row r="829" spans="1:26" ht="15.75" customHeight="1" x14ac:dyDescent="0.35">
      <c r="A829" s="21"/>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row>
    <row r="830" spans="1:26" ht="15.75" customHeight="1" x14ac:dyDescent="0.35">
      <c r="A830" s="21"/>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row>
    <row r="831" spans="1:26" ht="15.75" customHeight="1" x14ac:dyDescent="0.35">
      <c r="A831" s="21"/>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row>
    <row r="832" spans="1:26" ht="15.75" customHeight="1" x14ac:dyDescent="0.35">
      <c r="A832" s="21"/>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row>
    <row r="833" spans="1:26" ht="15.75" customHeight="1" x14ac:dyDescent="0.35">
      <c r="A833" s="21"/>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row>
    <row r="834" spans="1:26" ht="15.75" customHeight="1" x14ac:dyDescent="0.35">
      <c r="A834" s="21"/>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row>
    <row r="835" spans="1:26" ht="15.75" customHeight="1" x14ac:dyDescent="0.35">
      <c r="A835" s="21"/>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row>
    <row r="836" spans="1:26" ht="15.75" customHeight="1" x14ac:dyDescent="0.35">
      <c r="A836" s="21"/>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row>
    <row r="837" spans="1:26" ht="15.75" customHeight="1" x14ac:dyDescent="0.35">
      <c r="A837" s="21"/>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row>
    <row r="838" spans="1:26" ht="15.75" customHeight="1" x14ac:dyDescent="0.35">
      <c r="A838" s="21"/>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row>
    <row r="839" spans="1:26" ht="15.75" customHeight="1" x14ac:dyDescent="0.35">
      <c r="A839" s="21"/>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row>
    <row r="840" spans="1:26" ht="15.75" customHeight="1" x14ac:dyDescent="0.35">
      <c r="A840" s="21"/>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row>
    <row r="841" spans="1:26" ht="15.75" customHeight="1" x14ac:dyDescent="0.35">
      <c r="A841" s="21"/>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row>
    <row r="842" spans="1:26" ht="15.75" customHeight="1" x14ac:dyDescent="0.35">
      <c r="A842" s="21"/>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row>
    <row r="843" spans="1:26" ht="15.75" customHeight="1" x14ac:dyDescent="0.35">
      <c r="A843" s="21"/>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row>
    <row r="844" spans="1:26" ht="15.75" customHeight="1" x14ac:dyDescent="0.35">
      <c r="A844" s="21"/>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row>
    <row r="845" spans="1:26" ht="15.75" customHeight="1" x14ac:dyDescent="0.35">
      <c r="A845" s="21"/>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row>
    <row r="846" spans="1:26" ht="15.75" customHeight="1" x14ac:dyDescent="0.35">
      <c r="A846" s="21"/>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row>
    <row r="847" spans="1:26" ht="15.75" customHeight="1" x14ac:dyDescent="0.35">
      <c r="A847" s="21"/>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row>
    <row r="848" spans="1:26" ht="15.75" customHeight="1" x14ac:dyDescent="0.35">
      <c r="A848" s="21"/>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row>
    <row r="849" spans="1:26" ht="15.75" customHeight="1" x14ac:dyDescent="0.35">
      <c r="A849" s="21"/>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row>
    <row r="850" spans="1:26" ht="15.75" customHeight="1" x14ac:dyDescent="0.35">
      <c r="A850" s="21"/>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row>
    <row r="851" spans="1:26" ht="15.75" customHeight="1" x14ac:dyDescent="0.35">
      <c r="A851" s="21"/>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row>
    <row r="852" spans="1:26" ht="15.75" customHeight="1" x14ac:dyDescent="0.35">
      <c r="A852" s="21"/>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row>
    <row r="853" spans="1:26" ht="15.75" customHeight="1" x14ac:dyDescent="0.35">
      <c r="A853" s="21"/>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row>
    <row r="854" spans="1:26" ht="15.75" customHeight="1" x14ac:dyDescent="0.35">
      <c r="A854" s="21"/>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row>
    <row r="855" spans="1:26" ht="15.75" customHeight="1" x14ac:dyDescent="0.35">
      <c r="A855" s="21"/>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row>
    <row r="856" spans="1:26" ht="15.75" customHeight="1" x14ac:dyDescent="0.35">
      <c r="A856" s="21"/>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row>
    <row r="857" spans="1:26" ht="15.75" customHeight="1" x14ac:dyDescent="0.35">
      <c r="A857" s="21"/>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row>
    <row r="858" spans="1:26" ht="15.75" customHeight="1" x14ac:dyDescent="0.35">
      <c r="A858" s="21"/>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row>
    <row r="859" spans="1:26" ht="15.75" customHeight="1" x14ac:dyDescent="0.35">
      <c r="A859" s="21"/>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row>
    <row r="860" spans="1:26" ht="15.75" customHeight="1" x14ac:dyDescent="0.35">
      <c r="A860" s="21"/>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row>
    <row r="861" spans="1:26" ht="15.75" customHeight="1" x14ac:dyDescent="0.35">
      <c r="A861" s="21"/>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row>
    <row r="862" spans="1:26" ht="15.75" customHeight="1" x14ac:dyDescent="0.35">
      <c r="A862" s="21"/>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row>
    <row r="863" spans="1:26" ht="15.75" customHeight="1" x14ac:dyDescent="0.35">
      <c r="A863" s="21"/>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row>
    <row r="864" spans="1:26" ht="15.75" customHeight="1" x14ac:dyDescent="0.35">
      <c r="A864" s="21"/>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row>
    <row r="865" spans="1:26" ht="15.75" customHeight="1" x14ac:dyDescent="0.35">
      <c r="A865" s="21"/>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row>
    <row r="866" spans="1:26" ht="15.75" customHeight="1" x14ac:dyDescent="0.35">
      <c r="A866" s="21"/>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row>
    <row r="867" spans="1:26" ht="15.75" customHeight="1" x14ac:dyDescent="0.35">
      <c r="A867" s="21"/>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row>
    <row r="868" spans="1:26" ht="15.75" customHeight="1" x14ac:dyDescent="0.35">
      <c r="A868" s="21"/>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row>
    <row r="869" spans="1:26" ht="15.75" customHeight="1" x14ac:dyDescent="0.35">
      <c r="A869" s="21"/>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row>
    <row r="870" spans="1:26" ht="15.75" customHeight="1" x14ac:dyDescent="0.35">
      <c r="A870" s="21"/>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row>
    <row r="871" spans="1:26" ht="15.75" customHeight="1" x14ac:dyDescent="0.35">
      <c r="A871" s="21"/>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row>
    <row r="872" spans="1:26" ht="15.75" customHeight="1" x14ac:dyDescent="0.35">
      <c r="A872" s="21"/>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row>
    <row r="873" spans="1:26" ht="15.75" customHeight="1" x14ac:dyDescent="0.35">
      <c r="A873" s="21"/>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row>
    <row r="874" spans="1:26" ht="15.75" customHeight="1" x14ac:dyDescent="0.35">
      <c r="A874" s="21"/>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row>
    <row r="875" spans="1:26" ht="15.75" customHeight="1" x14ac:dyDescent="0.35">
      <c r="A875" s="21"/>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row>
    <row r="876" spans="1:26" ht="15.75" customHeight="1" x14ac:dyDescent="0.35">
      <c r="A876" s="21"/>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row>
    <row r="877" spans="1:26" ht="15.75" customHeight="1" x14ac:dyDescent="0.35">
      <c r="A877" s="21"/>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row>
    <row r="878" spans="1:26" ht="15.75" customHeight="1" x14ac:dyDescent="0.35">
      <c r="A878" s="21"/>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row>
    <row r="879" spans="1:26" ht="15.75" customHeight="1" x14ac:dyDescent="0.35">
      <c r="A879" s="21"/>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row>
    <row r="880" spans="1:26" ht="15.75" customHeight="1" x14ac:dyDescent="0.35">
      <c r="A880" s="21"/>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row>
    <row r="881" spans="1:26" ht="15.75" customHeight="1" x14ac:dyDescent="0.35">
      <c r="A881" s="21"/>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row>
    <row r="882" spans="1:26" ht="15.75" customHeight="1" x14ac:dyDescent="0.35">
      <c r="A882" s="21"/>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row>
    <row r="883" spans="1:26" ht="15.75" customHeight="1" x14ac:dyDescent="0.35">
      <c r="A883" s="21"/>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row>
    <row r="884" spans="1:26" ht="15.75" customHeight="1" x14ac:dyDescent="0.35">
      <c r="A884" s="21"/>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row>
    <row r="885" spans="1:26" ht="15.75" customHeight="1" x14ac:dyDescent="0.35">
      <c r="A885" s="21"/>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row>
    <row r="886" spans="1:26" ht="15.75" customHeight="1" x14ac:dyDescent="0.35">
      <c r="A886" s="21"/>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row>
    <row r="887" spans="1:26" ht="15.75" customHeight="1" x14ac:dyDescent="0.35">
      <c r="A887" s="21"/>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row>
    <row r="888" spans="1:26" ht="15.75" customHeight="1" x14ac:dyDescent="0.35">
      <c r="A888" s="21"/>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row>
    <row r="889" spans="1:26" ht="15.75" customHeight="1" x14ac:dyDescent="0.35">
      <c r="A889" s="21"/>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row>
    <row r="890" spans="1:26" ht="15.75" customHeight="1" x14ac:dyDescent="0.35">
      <c r="A890" s="21"/>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row>
    <row r="891" spans="1:26" ht="15.75" customHeight="1" x14ac:dyDescent="0.35">
      <c r="A891" s="21"/>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row>
    <row r="892" spans="1:26" ht="15.75" customHeight="1" x14ac:dyDescent="0.35">
      <c r="A892" s="21"/>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row>
    <row r="893" spans="1:26" ht="15.75" customHeight="1" x14ac:dyDescent="0.35">
      <c r="A893" s="21"/>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row>
    <row r="894" spans="1:26" ht="15.75" customHeight="1" x14ac:dyDescent="0.35">
      <c r="A894" s="21"/>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row>
    <row r="895" spans="1:26" ht="15.75" customHeight="1" x14ac:dyDescent="0.35">
      <c r="A895" s="21"/>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row>
    <row r="896" spans="1:26" ht="15.75" customHeight="1" x14ac:dyDescent="0.35">
      <c r="A896" s="21"/>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row>
    <row r="897" spans="1:26" ht="15.75" customHeight="1" x14ac:dyDescent="0.35">
      <c r="A897" s="21"/>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row>
    <row r="898" spans="1:26" ht="15.75" customHeight="1" x14ac:dyDescent="0.35">
      <c r="A898" s="21"/>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row>
    <row r="899" spans="1:26" ht="15.75" customHeight="1" x14ac:dyDescent="0.35">
      <c r="A899" s="21"/>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row>
    <row r="900" spans="1:26" ht="15.75" customHeight="1" x14ac:dyDescent="0.35">
      <c r="A900" s="21"/>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row>
    <row r="901" spans="1:26" ht="15.75" customHeight="1" x14ac:dyDescent="0.35">
      <c r="A901" s="21"/>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row>
    <row r="902" spans="1:26" ht="15.75" customHeight="1" x14ac:dyDescent="0.35">
      <c r="A902" s="21"/>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row>
    <row r="903" spans="1:26" ht="15.75" customHeight="1" x14ac:dyDescent="0.35">
      <c r="A903" s="21"/>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row>
    <row r="904" spans="1:26" ht="15.75" customHeight="1" x14ac:dyDescent="0.35">
      <c r="A904" s="21"/>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row>
    <row r="905" spans="1:26" ht="15.75" customHeight="1" x14ac:dyDescent="0.35">
      <c r="A905" s="21"/>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row>
    <row r="906" spans="1:26" ht="15.75" customHeight="1" x14ac:dyDescent="0.35">
      <c r="A906" s="21"/>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row>
    <row r="907" spans="1:26" ht="15.75" customHeight="1" x14ac:dyDescent="0.35">
      <c r="A907" s="21"/>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row>
    <row r="908" spans="1:26" ht="15.75" customHeight="1" x14ac:dyDescent="0.35">
      <c r="A908" s="21"/>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row>
    <row r="909" spans="1:26" ht="15.75" customHeight="1" x14ac:dyDescent="0.35">
      <c r="A909" s="21"/>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row>
    <row r="910" spans="1:26" ht="15.75" customHeight="1" x14ac:dyDescent="0.35">
      <c r="A910" s="21"/>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row>
    <row r="911" spans="1:26" ht="15.75" customHeight="1" x14ac:dyDescent="0.35">
      <c r="A911" s="21"/>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row>
    <row r="912" spans="1:26" ht="15.75" customHeight="1" x14ac:dyDescent="0.35">
      <c r="A912" s="21"/>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row>
    <row r="913" spans="1:26" ht="15.75" customHeight="1" x14ac:dyDescent="0.35">
      <c r="A913" s="21"/>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row>
    <row r="914" spans="1:26" ht="15.75" customHeight="1" x14ac:dyDescent="0.35">
      <c r="A914" s="21"/>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row>
    <row r="915" spans="1:26" ht="15.75" customHeight="1" x14ac:dyDescent="0.35">
      <c r="A915" s="21"/>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row>
    <row r="916" spans="1:26" ht="15.75" customHeight="1" x14ac:dyDescent="0.35">
      <c r="A916" s="21"/>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row>
    <row r="917" spans="1:26" ht="15.75" customHeight="1" x14ac:dyDescent="0.35">
      <c r="A917" s="21"/>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row>
    <row r="918" spans="1:26" ht="15.75" customHeight="1" x14ac:dyDescent="0.35">
      <c r="A918" s="21"/>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row>
    <row r="919" spans="1:26" ht="15.75" customHeight="1" x14ac:dyDescent="0.35">
      <c r="A919" s="21"/>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row>
    <row r="920" spans="1:26" ht="15.75" customHeight="1" x14ac:dyDescent="0.35">
      <c r="A920" s="21"/>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row>
    <row r="921" spans="1:26" ht="15.75" customHeight="1" x14ac:dyDescent="0.35">
      <c r="A921" s="21"/>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row>
    <row r="922" spans="1:26" ht="15.75" customHeight="1" x14ac:dyDescent="0.35">
      <c r="A922" s="21"/>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row>
    <row r="923" spans="1:26" ht="15.75" customHeight="1" x14ac:dyDescent="0.35">
      <c r="A923" s="21"/>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row>
    <row r="924" spans="1:26" ht="15.75" customHeight="1" x14ac:dyDescent="0.35">
      <c r="A924" s="21"/>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row>
    <row r="925" spans="1:26" ht="15.75" customHeight="1" x14ac:dyDescent="0.35">
      <c r="A925" s="21"/>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row>
    <row r="926" spans="1:26" ht="15.75" customHeight="1" x14ac:dyDescent="0.35">
      <c r="A926" s="21"/>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row>
    <row r="927" spans="1:26" ht="15.75" customHeight="1" x14ac:dyDescent="0.35">
      <c r="A927" s="21"/>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row>
    <row r="928" spans="1:26" ht="15.75" customHeight="1" x14ac:dyDescent="0.35">
      <c r="A928" s="21"/>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row>
    <row r="929" spans="1:26" ht="15.75" customHeight="1" x14ac:dyDescent="0.35">
      <c r="A929" s="21"/>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row>
    <row r="930" spans="1:26" ht="15.75" customHeight="1" x14ac:dyDescent="0.35">
      <c r="A930" s="21"/>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row>
    <row r="931" spans="1:26" ht="15.75" customHeight="1" x14ac:dyDescent="0.35">
      <c r="A931" s="21"/>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row>
    <row r="932" spans="1:26" ht="15.75" customHeight="1" x14ac:dyDescent="0.35">
      <c r="A932" s="21"/>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row>
    <row r="933" spans="1:26" ht="15.75" customHeight="1" x14ac:dyDescent="0.35">
      <c r="A933" s="21"/>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row>
    <row r="934" spans="1:26" ht="15.75" customHeight="1" x14ac:dyDescent="0.35">
      <c r="A934" s="21"/>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row>
    <row r="935" spans="1:26" ht="15.75" customHeight="1" x14ac:dyDescent="0.35">
      <c r="A935" s="21"/>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row>
    <row r="936" spans="1:26" ht="15.75" customHeight="1" x14ac:dyDescent="0.35">
      <c r="A936" s="21"/>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row>
    <row r="937" spans="1:26" ht="15.75" customHeight="1" x14ac:dyDescent="0.35">
      <c r="A937" s="21"/>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row>
    <row r="938" spans="1:26" ht="15.75" customHeight="1" x14ac:dyDescent="0.35">
      <c r="A938" s="21"/>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row>
    <row r="939" spans="1:26" ht="15.75" customHeight="1" x14ac:dyDescent="0.35">
      <c r="A939" s="21"/>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row>
    <row r="940" spans="1:26" ht="15.75" customHeight="1" x14ac:dyDescent="0.35">
      <c r="A940" s="21"/>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row>
    <row r="941" spans="1:26" ht="15.75" customHeight="1" x14ac:dyDescent="0.35">
      <c r="A941" s="21"/>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row>
    <row r="942" spans="1:26" ht="15.75" customHeight="1" x14ac:dyDescent="0.35">
      <c r="A942" s="21"/>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row>
    <row r="943" spans="1:26" ht="15.75" customHeight="1" x14ac:dyDescent="0.35">
      <c r="A943" s="21"/>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row>
    <row r="944" spans="1:26" ht="15.75" customHeight="1" x14ac:dyDescent="0.35">
      <c r="A944" s="21"/>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row>
    <row r="945" spans="1:26" ht="15.75" customHeight="1" x14ac:dyDescent="0.35">
      <c r="A945" s="21"/>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row>
    <row r="946" spans="1:26" ht="15.75" customHeight="1" x14ac:dyDescent="0.35">
      <c r="A946" s="21"/>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row>
    <row r="947" spans="1:26" ht="15.75" customHeight="1" x14ac:dyDescent="0.35">
      <c r="A947" s="21"/>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row>
    <row r="948" spans="1:26" ht="15.75" customHeight="1" x14ac:dyDescent="0.35">
      <c r="A948" s="21"/>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row>
    <row r="949" spans="1:26" ht="15.75" customHeight="1" x14ac:dyDescent="0.35">
      <c r="A949" s="21"/>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row>
    <row r="950" spans="1:26" ht="15.75" customHeight="1" x14ac:dyDescent="0.35">
      <c r="A950" s="21"/>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row>
    <row r="951" spans="1:26" ht="15.75" customHeight="1" x14ac:dyDescent="0.35">
      <c r="A951" s="21"/>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row>
    <row r="952" spans="1:26" ht="15.75" customHeight="1" x14ac:dyDescent="0.35">
      <c r="A952" s="21"/>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row>
    <row r="953" spans="1:26" ht="15.75" customHeight="1" x14ac:dyDescent="0.35">
      <c r="A953" s="21"/>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row>
    <row r="954" spans="1:26" ht="15.75" customHeight="1" x14ac:dyDescent="0.35">
      <c r="A954" s="21"/>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row>
    <row r="955" spans="1:26" ht="15.75" customHeight="1" x14ac:dyDescent="0.35">
      <c r="A955" s="21"/>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row>
    <row r="956" spans="1:26" ht="15.75" customHeight="1" x14ac:dyDescent="0.35">
      <c r="A956" s="21"/>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row>
    <row r="957" spans="1:26" ht="15.75" customHeight="1" x14ac:dyDescent="0.35">
      <c r="A957" s="21"/>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row>
    <row r="958" spans="1:26" ht="15.75" customHeight="1" x14ac:dyDescent="0.35">
      <c r="A958" s="21"/>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row>
    <row r="959" spans="1:26" ht="15.75" customHeight="1" x14ac:dyDescent="0.35">
      <c r="A959" s="21"/>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row>
    <row r="960" spans="1:26" ht="15.75" customHeight="1" x14ac:dyDescent="0.35">
      <c r="A960" s="21"/>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row>
    <row r="961" spans="1:26" ht="15.75" customHeight="1" x14ac:dyDescent="0.35">
      <c r="A961" s="21"/>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row>
    <row r="962" spans="1:26" ht="15.75" customHeight="1" x14ac:dyDescent="0.35">
      <c r="A962" s="21"/>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row>
    <row r="963" spans="1:26" ht="15.75" customHeight="1" x14ac:dyDescent="0.35">
      <c r="A963" s="21"/>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row>
    <row r="964" spans="1:26" ht="15.75" customHeight="1" x14ac:dyDescent="0.35">
      <c r="A964" s="21"/>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row>
    <row r="965" spans="1:26" ht="15.75" customHeight="1" x14ac:dyDescent="0.35">
      <c r="A965" s="21"/>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row>
    <row r="966" spans="1:26" ht="15.75" customHeight="1" x14ac:dyDescent="0.35">
      <c r="A966" s="21"/>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row>
    <row r="967" spans="1:26" ht="15.75" customHeight="1" x14ac:dyDescent="0.35">
      <c r="A967" s="21"/>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row>
    <row r="968" spans="1:26" ht="15.75" customHeight="1" x14ac:dyDescent="0.35">
      <c r="A968" s="21"/>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row>
    <row r="969" spans="1:26" ht="15.75" customHeight="1" x14ac:dyDescent="0.35">
      <c r="A969" s="21"/>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row>
    <row r="970" spans="1:26" ht="15.75" customHeight="1" x14ac:dyDescent="0.35">
      <c r="A970" s="21"/>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row>
    <row r="971" spans="1:26" ht="15.75" customHeight="1" x14ac:dyDescent="0.35">
      <c r="A971" s="21"/>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row>
    <row r="972" spans="1:26" ht="15.75" customHeight="1" x14ac:dyDescent="0.35">
      <c r="A972" s="21"/>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row>
    <row r="973" spans="1:26" ht="15.75" customHeight="1" x14ac:dyDescent="0.35">
      <c r="A973" s="21"/>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row>
    <row r="974" spans="1:26" ht="15.75" customHeight="1" x14ac:dyDescent="0.35">
      <c r="A974" s="21"/>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row>
    <row r="975" spans="1:26" ht="15.75" customHeight="1" x14ac:dyDescent="0.35">
      <c r="A975" s="21"/>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row>
    <row r="976" spans="1:26" ht="15.75" customHeight="1" x14ac:dyDescent="0.35">
      <c r="A976" s="21"/>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row>
    <row r="977" spans="1:26" ht="15.75" customHeight="1" x14ac:dyDescent="0.35">
      <c r="A977" s="21"/>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row>
    <row r="978" spans="1:26" ht="15.75" customHeight="1" x14ac:dyDescent="0.35">
      <c r="A978" s="21"/>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row>
    <row r="979" spans="1:26" ht="15.75" customHeight="1" x14ac:dyDescent="0.35">
      <c r="A979" s="21"/>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row>
    <row r="980" spans="1:26" ht="15.75" customHeight="1" x14ac:dyDescent="0.35">
      <c r="A980" s="21"/>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row>
    <row r="981" spans="1:26" ht="15.75" customHeight="1" x14ac:dyDescent="0.35">
      <c r="A981" s="21"/>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row>
    <row r="982" spans="1:26" ht="15.75" customHeight="1" x14ac:dyDescent="0.35">
      <c r="A982" s="21"/>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row>
    <row r="983" spans="1:26" ht="15.75" customHeight="1" x14ac:dyDescent="0.35">
      <c r="A983" s="21"/>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row>
    <row r="984" spans="1:26" ht="15.75" customHeight="1" x14ac:dyDescent="0.35">
      <c r="A984" s="21"/>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row>
    <row r="985" spans="1:26" ht="15.75" customHeight="1" x14ac:dyDescent="0.35">
      <c r="A985" s="21"/>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row>
    <row r="986" spans="1:26" ht="15.75" customHeight="1" x14ac:dyDescent="0.35">
      <c r="A986" s="21"/>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row>
    <row r="987" spans="1:26" ht="15.75" customHeight="1" x14ac:dyDescent="0.35">
      <c r="A987" s="21"/>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row>
    <row r="988" spans="1:26" ht="15.75" customHeight="1" x14ac:dyDescent="0.35">
      <c r="A988" s="21"/>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row>
    <row r="989" spans="1:26" ht="15.75" customHeight="1" x14ac:dyDescent="0.35">
      <c r="A989" s="21"/>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row>
    <row r="990" spans="1:26" ht="15.75" customHeight="1" x14ac:dyDescent="0.35">
      <c r="A990" s="21"/>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row>
    <row r="991" spans="1:26" ht="15.75" customHeight="1" x14ac:dyDescent="0.35">
      <c r="A991" s="21"/>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row>
    <row r="992" spans="1:26" ht="15.75" customHeight="1" x14ac:dyDescent="0.35">
      <c r="A992" s="21"/>
      <c r="B992" s="21"/>
      <c r="C992" s="21"/>
      <c r="D992" s="21"/>
      <c r="E992" s="21"/>
      <c r="F992" s="21"/>
      <c r="G992" s="21"/>
      <c r="H992" s="21"/>
      <c r="I992" s="21"/>
      <c r="J992" s="21"/>
      <c r="K992" s="21"/>
      <c r="L992" s="21"/>
      <c r="M992" s="21"/>
      <c r="N992" s="21"/>
      <c r="O992" s="21"/>
      <c r="P992" s="21"/>
      <c r="Q992" s="21"/>
      <c r="R992" s="21"/>
      <c r="S992" s="21"/>
      <c r="T992" s="21"/>
      <c r="U992" s="21"/>
      <c r="V992" s="21"/>
      <c r="W992" s="21"/>
      <c r="X992" s="21"/>
      <c r="Y992" s="21"/>
      <c r="Z992" s="21"/>
    </row>
    <row r="993" spans="1:26" ht="15.75" customHeight="1" x14ac:dyDescent="0.35">
      <c r="A993" s="21"/>
      <c r="B993" s="21"/>
      <c r="C993" s="21"/>
      <c r="D993" s="21"/>
      <c r="E993" s="21"/>
      <c r="F993" s="21"/>
      <c r="G993" s="21"/>
      <c r="H993" s="21"/>
      <c r="I993" s="21"/>
      <c r="J993" s="21"/>
      <c r="K993" s="21"/>
      <c r="L993" s="21"/>
      <c r="M993" s="21"/>
      <c r="N993" s="21"/>
      <c r="O993" s="21"/>
      <c r="P993" s="21"/>
      <c r="Q993" s="21"/>
      <c r="R993" s="21"/>
      <c r="S993" s="21"/>
      <c r="T993" s="21"/>
      <c r="U993" s="21"/>
      <c r="V993" s="21"/>
      <c r="W993" s="21"/>
      <c r="X993" s="21"/>
      <c r="Y993" s="21"/>
      <c r="Z993" s="21"/>
    </row>
    <row r="994" spans="1:26" ht="15.75" customHeight="1" x14ac:dyDescent="0.35">
      <c r="A994" s="21"/>
      <c r="B994" s="21"/>
      <c r="C994" s="21"/>
      <c r="D994" s="21"/>
      <c r="E994" s="21"/>
      <c r="F994" s="21"/>
      <c r="G994" s="21"/>
      <c r="H994" s="21"/>
      <c r="I994" s="21"/>
      <c r="J994" s="21"/>
      <c r="K994" s="21"/>
      <c r="L994" s="21"/>
      <c r="M994" s="21"/>
      <c r="N994" s="21"/>
      <c r="O994" s="21"/>
      <c r="P994" s="21"/>
      <c r="Q994" s="21"/>
      <c r="R994" s="21"/>
      <c r="S994" s="21"/>
      <c r="T994" s="21"/>
      <c r="U994" s="21"/>
      <c r="V994" s="21"/>
      <c r="W994" s="21"/>
      <c r="X994" s="21"/>
      <c r="Y994" s="21"/>
      <c r="Z994" s="21"/>
    </row>
    <row r="995" spans="1:26" ht="15.75" customHeight="1" x14ac:dyDescent="0.35">
      <c r="A995" s="21"/>
      <c r="B995" s="21"/>
      <c r="C995" s="21"/>
      <c r="D995" s="21"/>
      <c r="E995" s="21"/>
      <c r="F995" s="21"/>
      <c r="G995" s="21"/>
      <c r="H995" s="21"/>
      <c r="I995" s="21"/>
      <c r="J995" s="21"/>
      <c r="K995" s="21"/>
      <c r="L995" s="21"/>
      <c r="M995" s="21"/>
      <c r="N995" s="21"/>
      <c r="O995" s="21"/>
      <c r="P995" s="21"/>
      <c r="Q995" s="21"/>
      <c r="R995" s="21"/>
      <c r="S995" s="21"/>
      <c r="T995" s="21"/>
      <c r="U995" s="21"/>
      <c r="V995" s="21"/>
      <c r="W995" s="21"/>
      <c r="X995" s="21"/>
      <c r="Y995" s="21"/>
      <c r="Z995" s="21"/>
    </row>
    <row r="996" spans="1:26" ht="15.75" customHeight="1" x14ac:dyDescent="0.35">
      <c r="A996" s="21"/>
      <c r="B996" s="21"/>
      <c r="C996" s="21"/>
      <c r="D996" s="21"/>
      <c r="E996" s="21"/>
      <c r="F996" s="21"/>
      <c r="G996" s="21"/>
      <c r="H996" s="21"/>
      <c r="I996" s="21"/>
      <c r="J996" s="21"/>
      <c r="K996" s="21"/>
      <c r="L996" s="21"/>
      <c r="M996" s="21"/>
      <c r="N996" s="21"/>
      <c r="O996" s="21"/>
      <c r="P996" s="21"/>
      <c r="Q996" s="21"/>
      <c r="R996" s="21"/>
      <c r="S996" s="21"/>
      <c r="T996" s="21"/>
      <c r="U996" s="21"/>
      <c r="V996" s="21"/>
      <c r="W996" s="21"/>
      <c r="X996" s="21"/>
      <c r="Y996" s="21"/>
      <c r="Z996" s="21"/>
    </row>
    <row r="997" spans="1:26" ht="15.75" customHeight="1" x14ac:dyDescent="0.35">
      <c r="A997" s="21"/>
      <c r="B997" s="21"/>
      <c r="C997" s="21"/>
      <c r="D997" s="21"/>
      <c r="E997" s="21"/>
      <c r="F997" s="21"/>
      <c r="G997" s="21"/>
      <c r="H997" s="21"/>
      <c r="I997" s="21"/>
      <c r="J997" s="21"/>
      <c r="K997" s="21"/>
      <c r="L997" s="21"/>
      <c r="M997" s="21"/>
      <c r="N997" s="21"/>
      <c r="O997" s="21"/>
      <c r="P997" s="21"/>
      <c r="Q997" s="21"/>
      <c r="R997" s="21"/>
      <c r="S997" s="21"/>
      <c r="T997" s="21"/>
      <c r="U997" s="21"/>
      <c r="V997" s="21"/>
      <c r="W997" s="21"/>
      <c r="X997" s="21"/>
      <c r="Y997" s="21"/>
      <c r="Z997" s="21"/>
    </row>
    <row r="998" spans="1:26" ht="15.75" customHeight="1" x14ac:dyDescent="0.35">
      <c r="A998" s="21"/>
      <c r="B998" s="21"/>
      <c r="C998" s="21"/>
      <c r="D998" s="21"/>
      <c r="E998" s="21"/>
      <c r="F998" s="21"/>
      <c r="G998" s="21"/>
      <c r="H998" s="21"/>
      <c r="I998" s="21"/>
      <c r="J998" s="21"/>
      <c r="K998" s="21"/>
      <c r="L998" s="21"/>
      <c r="M998" s="21"/>
      <c r="N998" s="21"/>
      <c r="O998" s="21"/>
      <c r="P998" s="21"/>
      <c r="Q998" s="21"/>
      <c r="R998" s="21"/>
      <c r="S998" s="21"/>
      <c r="T998" s="21"/>
      <c r="U998" s="21"/>
      <c r="V998" s="21"/>
      <c r="W998" s="21"/>
      <c r="X998" s="21"/>
      <c r="Y998" s="21"/>
      <c r="Z998" s="21"/>
    </row>
    <row r="999" spans="1:26" ht="15.75" customHeight="1" x14ac:dyDescent="0.35">
      <c r="A999" s="21"/>
      <c r="B999" s="21"/>
      <c r="C999" s="21"/>
      <c r="D999" s="21"/>
      <c r="E999" s="21"/>
      <c r="F999" s="21"/>
      <c r="G999" s="21"/>
      <c r="H999" s="21"/>
      <c r="I999" s="21"/>
      <c r="J999" s="21"/>
      <c r="K999" s="21"/>
      <c r="L999" s="21"/>
      <c r="M999" s="21"/>
      <c r="N999" s="21"/>
      <c r="O999" s="21"/>
      <c r="P999" s="21"/>
      <c r="Q999" s="21"/>
      <c r="R999" s="21"/>
      <c r="S999" s="21"/>
      <c r="T999" s="21"/>
      <c r="U999" s="21"/>
      <c r="V999" s="21"/>
      <c r="W999" s="21"/>
      <c r="X999" s="21"/>
      <c r="Y999" s="21"/>
      <c r="Z999" s="21"/>
    </row>
    <row r="1000" spans="1:26" ht="15.75" customHeight="1" x14ac:dyDescent="0.35">
      <c r="A1000" s="21"/>
      <c r="B1000" s="21"/>
      <c r="C1000" s="21"/>
      <c r="D1000" s="21"/>
      <c r="E1000" s="21"/>
      <c r="F1000" s="21"/>
      <c r="G1000" s="21"/>
      <c r="H1000" s="21"/>
      <c r="I1000" s="21"/>
      <c r="J1000" s="21"/>
      <c r="K1000" s="21"/>
      <c r="L1000" s="21"/>
      <c r="M1000" s="21"/>
      <c r="N1000" s="21"/>
      <c r="O1000" s="21"/>
      <c r="P1000" s="21"/>
      <c r="Q1000" s="21"/>
      <c r="R1000" s="21"/>
      <c r="S1000" s="21"/>
      <c r="T1000" s="21"/>
      <c r="U1000" s="21"/>
      <c r="V1000" s="21"/>
      <c r="W1000" s="21"/>
      <c r="X1000" s="21"/>
      <c r="Y1000" s="21"/>
      <c r="Z1000" s="21"/>
    </row>
  </sheetData>
  <mergeCells count="6">
    <mergeCell ref="J60:P61"/>
    <mergeCell ref="B2:I2"/>
    <mergeCell ref="B13:E13"/>
    <mergeCell ref="J50:O52"/>
    <mergeCell ref="J54:P55"/>
    <mergeCell ref="J57:P58"/>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A1000"/>
  <sheetViews>
    <sheetView showGridLines="0" topLeftCell="A15" workbookViewId="0">
      <selection activeCell="F33" sqref="F33"/>
    </sheetView>
  </sheetViews>
  <sheetFormatPr defaultColWidth="11.1640625" defaultRowHeight="15" customHeight="1" x14ac:dyDescent="0.35"/>
  <cols>
    <col min="1" max="1" width="5" customWidth="1"/>
    <col min="2" max="2" width="47" bestFit="1" customWidth="1"/>
    <col min="3" max="10" width="16.1640625" customWidth="1"/>
    <col min="11" max="27" width="11.08203125" customWidth="1"/>
  </cols>
  <sheetData>
    <row r="1" spans="1:27" ht="15.5" x14ac:dyDescent="0.35">
      <c r="A1" s="1"/>
      <c r="B1" s="1"/>
      <c r="C1" s="1"/>
      <c r="D1" s="1"/>
      <c r="E1" s="1"/>
      <c r="F1" s="1"/>
      <c r="G1" s="1"/>
      <c r="H1" s="1"/>
      <c r="I1" s="1"/>
      <c r="J1" s="1"/>
      <c r="K1" s="1"/>
      <c r="L1" s="1"/>
      <c r="M1" s="1"/>
      <c r="N1" s="1"/>
      <c r="O1" s="1"/>
      <c r="P1" s="1"/>
      <c r="Q1" s="1"/>
      <c r="R1" s="1"/>
      <c r="S1" s="1"/>
      <c r="T1" s="1"/>
      <c r="U1" s="1"/>
      <c r="V1" s="1"/>
      <c r="W1" s="1"/>
      <c r="X1" s="1"/>
      <c r="Y1" s="1"/>
      <c r="Z1" s="1"/>
      <c r="AA1" s="1"/>
    </row>
    <row r="2" spans="1:27" ht="15.5" x14ac:dyDescent="0.35">
      <c r="A2" s="1"/>
      <c r="B2" s="152" t="s">
        <v>82</v>
      </c>
      <c r="C2" s="153"/>
      <c r="D2" s="153"/>
      <c r="E2" s="153"/>
      <c r="F2" s="153"/>
      <c r="G2" s="153"/>
      <c r="H2" s="153"/>
      <c r="I2" s="153"/>
      <c r="J2" s="154"/>
      <c r="K2" s="1"/>
      <c r="L2" s="1"/>
      <c r="M2" s="1"/>
      <c r="N2" s="1"/>
      <c r="O2" s="1"/>
      <c r="P2" s="1"/>
      <c r="Q2" s="1"/>
      <c r="R2" s="1"/>
      <c r="S2" s="1"/>
      <c r="T2" s="1"/>
      <c r="U2" s="1"/>
      <c r="V2" s="1"/>
      <c r="W2" s="1"/>
      <c r="X2" s="1"/>
      <c r="Y2" s="1"/>
      <c r="Z2" s="1"/>
      <c r="AA2" s="1"/>
    </row>
    <row r="3" spans="1:27" ht="15.5" x14ac:dyDescent="0.35">
      <c r="A3" s="1"/>
      <c r="B3" s="49" t="s">
        <v>83</v>
      </c>
      <c r="C3" s="50">
        <v>0</v>
      </c>
      <c r="D3" s="50">
        <v>0.2</v>
      </c>
      <c r="E3" s="50">
        <v>0.4</v>
      </c>
      <c r="F3" s="50">
        <v>0.5</v>
      </c>
      <c r="G3" s="50">
        <v>0.55000000000000004</v>
      </c>
      <c r="H3" s="50">
        <v>0.6</v>
      </c>
      <c r="I3" s="50">
        <v>0.8</v>
      </c>
      <c r="J3" s="51">
        <v>0.9</v>
      </c>
      <c r="K3" s="1"/>
      <c r="L3" s="1"/>
      <c r="M3" s="1"/>
      <c r="N3" s="1"/>
      <c r="O3" s="1"/>
      <c r="P3" s="1"/>
      <c r="Q3" s="1"/>
      <c r="R3" s="1"/>
      <c r="S3" s="1"/>
      <c r="T3" s="1"/>
      <c r="U3" s="1"/>
      <c r="V3" s="1"/>
      <c r="W3" s="1"/>
      <c r="X3" s="1"/>
      <c r="Y3" s="1"/>
      <c r="Z3" s="1"/>
      <c r="AA3" s="1"/>
    </row>
    <row r="4" spans="1:27" ht="15.5" x14ac:dyDescent="0.35">
      <c r="A4" s="1"/>
      <c r="B4" s="52" t="s">
        <v>84</v>
      </c>
      <c r="C4" s="53">
        <v>0</v>
      </c>
      <c r="D4" s="53">
        <f>'6) Fractional benefit'!$K$3+('6) Fractional benefit'!$K$4-'6) Fractional benefit'!$K$3)*(1/(1+EXP(-'6) Fractional benefit'!$K$5*((D3*100)-'6) Fractional benefit'!$K$7)))^'6) Fractional benefit'!$K$6)</f>
        <v>4.7425873177566781E-2</v>
      </c>
      <c r="E4" s="53">
        <f>'6) Fractional benefit'!$K$3+('6) Fractional benefit'!$K$4-'6) Fractional benefit'!$K$3)*(1/(1+EXP(-'6) Fractional benefit'!$K$5*((E3*100)-'6) Fractional benefit'!$K$7)))^'6) Fractional benefit'!$K$6)</f>
        <v>0.2689414213699951</v>
      </c>
      <c r="F4" s="53">
        <f>'6) Fractional benefit'!$K$3+('6) Fractional benefit'!$K$4-'6) Fractional benefit'!$K$3)*(1/(1+EXP(-'6) Fractional benefit'!$K$5*((F3*100)-'6) Fractional benefit'!$K$7)))^'6) Fractional benefit'!$K$6)</f>
        <v>0.5</v>
      </c>
      <c r="G4" s="53">
        <f>'6) Fractional benefit'!$K$3+('6) Fractional benefit'!$K$4-'6) Fractional benefit'!$K$3)*(1/(1+EXP(-'6) Fractional benefit'!$K$5*((G3*100)-'6) Fractional benefit'!$K$7)))^'6) Fractional benefit'!$K$6)</f>
        <v>0.6224593312018547</v>
      </c>
      <c r="H4" s="53">
        <f>'6) Fractional benefit'!$K$3+('6) Fractional benefit'!$K$4-'6) Fractional benefit'!$K$3)*(1/(1+EXP(-'6) Fractional benefit'!$K$5*((H3*100)-'6) Fractional benefit'!$K$7)))^'6) Fractional benefit'!$K$6)</f>
        <v>0.7310585786300049</v>
      </c>
      <c r="I4" s="53">
        <f>'6) Fractional benefit'!$K$3+('6) Fractional benefit'!$K$4-'6) Fractional benefit'!$K$3)*(1/(1+EXP(-'6) Fractional benefit'!$K$5*((I3*100)-'6) Fractional benefit'!$K$7)))^'6) Fractional benefit'!$K$6)</f>
        <v>0.95257412682243336</v>
      </c>
      <c r="J4" s="54">
        <f>'6) Fractional benefit'!$K$3+('6) Fractional benefit'!$K$4-'6) Fractional benefit'!$K$3)*(1/(1+EXP(-'6) Fractional benefit'!$K$5*((J3*100)-'6) Fractional benefit'!$K$7)))^'6) Fractional benefit'!$K$6)</f>
        <v>0.98201379003790845</v>
      </c>
      <c r="K4" s="1"/>
      <c r="L4" s="1"/>
      <c r="M4" s="1"/>
      <c r="N4" s="1"/>
      <c r="O4" s="1"/>
      <c r="P4" s="1"/>
      <c r="Q4" s="1"/>
      <c r="R4" s="1"/>
      <c r="S4" s="1"/>
      <c r="T4" s="1"/>
      <c r="U4" s="1"/>
      <c r="V4" s="1"/>
      <c r="W4" s="1"/>
      <c r="X4" s="1"/>
      <c r="Y4" s="1"/>
      <c r="Z4" s="1"/>
      <c r="AA4" s="1"/>
    </row>
    <row r="5" spans="1:27" ht="15.5" x14ac:dyDescent="0.35">
      <c r="A5" s="1"/>
      <c r="B5" s="52"/>
      <c r="C5" s="6"/>
      <c r="D5" s="6"/>
      <c r="E5" s="6"/>
      <c r="F5" s="6"/>
      <c r="G5" s="6"/>
      <c r="H5" s="6"/>
      <c r="I5" s="6"/>
      <c r="J5" s="55"/>
      <c r="K5" s="1"/>
      <c r="L5" s="1"/>
      <c r="M5" s="1"/>
      <c r="N5" s="1"/>
      <c r="O5" s="1"/>
      <c r="P5" s="1"/>
      <c r="Q5" s="1"/>
      <c r="R5" s="1"/>
      <c r="S5" s="1"/>
      <c r="T5" s="1"/>
      <c r="U5" s="1"/>
      <c r="V5" s="1"/>
      <c r="W5" s="1"/>
      <c r="X5" s="1"/>
      <c r="Y5" s="1"/>
      <c r="Z5" s="1"/>
      <c r="AA5" s="1"/>
    </row>
    <row r="6" spans="1:27" ht="15.5" x14ac:dyDescent="0.35">
      <c r="A6" s="1"/>
      <c r="B6" s="56" t="s">
        <v>85</v>
      </c>
      <c r="C6" s="57">
        <f>(C4*'1) Total potential savings'!$F$13)</f>
        <v>0</v>
      </c>
      <c r="D6" s="57">
        <f>(D4*'1) Total potential savings'!$F$13)</f>
        <v>341.80737059546863</v>
      </c>
      <c r="E6" s="57">
        <f>(E4*'1) Total potential savings'!$F$13)</f>
        <v>1938.3124426303359</v>
      </c>
      <c r="F6" s="57">
        <f>(F4*'1) Total potential savings'!$F$13)</f>
        <v>3603.5959666542221</v>
      </c>
      <c r="G6" s="57">
        <f>(G4*'1) Total potential savings'!$F$13)</f>
        <v>4486.1838706505769</v>
      </c>
      <c r="H6" s="57">
        <f>(H4*'1) Total potential savings'!$F$13)</f>
        <v>5268.8794906781086</v>
      </c>
      <c r="I6" s="57">
        <f>(I4*'1) Total potential savings'!$F$13)</f>
        <v>6865.3845627129767</v>
      </c>
      <c r="J6" s="58">
        <f>(J4*'1) Total potential savings'!$F$13)</f>
        <v>7077.5618659588663</v>
      </c>
      <c r="K6" s="1"/>
      <c r="L6" s="1"/>
      <c r="M6" s="1"/>
      <c r="N6" s="1"/>
      <c r="O6" s="1"/>
      <c r="P6" s="1"/>
      <c r="Q6" s="1"/>
      <c r="R6" s="1"/>
      <c r="S6" s="1"/>
      <c r="T6" s="1"/>
      <c r="U6" s="1"/>
      <c r="V6" s="1"/>
      <c r="W6" s="1"/>
      <c r="X6" s="1"/>
      <c r="Y6" s="1"/>
      <c r="Z6" s="1"/>
      <c r="AA6" s="1"/>
    </row>
    <row r="7" spans="1:27" ht="15.5" x14ac:dyDescent="0.35">
      <c r="A7" s="1"/>
      <c r="B7" s="56" t="s">
        <v>86</v>
      </c>
      <c r="C7" s="59">
        <f>'1) Total potential savings'!$I$13*C4</f>
        <v>0</v>
      </c>
      <c r="D7" s="59">
        <f>'1) Total potential savings'!$I$13*D4</f>
        <v>1560988.5323979037</v>
      </c>
      <c r="E7" s="59">
        <f>'1) Total potential savings'!$I$13*E4</f>
        <v>8852013.6060232632</v>
      </c>
      <c r="F7" s="59">
        <f>'1) Total potential savings'!$I$13*F4</f>
        <v>16457140.668274265</v>
      </c>
      <c r="G7" s="59">
        <f>'1) Total potential savings'!$I$13*G4</f>
        <v>20487801.547737688</v>
      </c>
      <c r="H7" s="59">
        <f>'1) Total potential savings'!$I$13*H4</f>
        <v>24062267.730525266</v>
      </c>
      <c r="I7" s="59">
        <f>'1) Total potential savings'!$I$13*I4</f>
        <v>31353292.80415063</v>
      </c>
      <c r="J7" s="60">
        <f>'1) Total potential savings'!$I$13*J4</f>
        <v>32322278.161678016</v>
      </c>
      <c r="K7" s="1"/>
      <c r="L7" s="1"/>
      <c r="M7" s="1"/>
      <c r="N7" s="1"/>
      <c r="O7" s="1"/>
      <c r="P7" s="1"/>
      <c r="Q7" s="1"/>
      <c r="R7" s="1"/>
      <c r="S7" s="1"/>
      <c r="T7" s="1"/>
      <c r="U7" s="1"/>
      <c r="V7" s="1"/>
      <c r="W7" s="1"/>
      <c r="X7" s="1"/>
      <c r="Y7" s="1"/>
      <c r="Z7" s="1"/>
      <c r="AA7" s="1"/>
    </row>
    <row r="8" spans="1:27" ht="15.5" x14ac:dyDescent="0.35">
      <c r="A8" s="1"/>
      <c r="B8" s="52"/>
      <c r="C8" s="1"/>
      <c r="D8" s="1"/>
      <c r="E8" s="1"/>
      <c r="F8" s="1"/>
      <c r="G8" s="1"/>
      <c r="H8" s="1"/>
      <c r="I8" s="1"/>
      <c r="J8" s="61"/>
      <c r="K8" s="1"/>
      <c r="L8" s="1"/>
      <c r="M8" s="1"/>
      <c r="N8" s="1"/>
      <c r="O8" s="1"/>
      <c r="P8" s="1"/>
      <c r="Q8" s="1"/>
      <c r="R8" s="1"/>
      <c r="S8" s="1"/>
      <c r="T8" s="1"/>
      <c r="U8" s="1"/>
      <c r="V8" s="1"/>
      <c r="W8" s="1"/>
      <c r="X8" s="1"/>
      <c r="Y8" s="1"/>
      <c r="Z8" s="1"/>
      <c r="AA8" s="1"/>
    </row>
    <row r="9" spans="1:27" ht="15.5" x14ac:dyDescent="0.35">
      <c r="A9" s="1"/>
      <c r="B9" s="155" t="s">
        <v>87</v>
      </c>
      <c r="C9" s="149"/>
      <c r="D9" s="149"/>
      <c r="E9" s="149"/>
      <c r="F9" s="149"/>
      <c r="G9" s="149"/>
      <c r="H9" s="149"/>
      <c r="I9" s="149"/>
      <c r="J9" s="150"/>
      <c r="K9" s="1"/>
      <c r="L9" s="1"/>
      <c r="M9" s="1"/>
      <c r="N9" s="1"/>
      <c r="O9" s="1"/>
      <c r="P9" s="1"/>
      <c r="Q9" s="1"/>
      <c r="R9" s="1"/>
      <c r="S9" s="1"/>
      <c r="T9" s="1"/>
      <c r="U9" s="1"/>
      <c r="V9" s="1"/>
      <c r="W9" s="1"/>
      <c r="X9" s="1"/>
      <c r="Y9" s="1"/>
      <c r="Z9" s="1"/>
      <c r="AA9" s="1"/>
    </row>
    <row r="10" spans="1:27" ht="15.5" x14ac:dyDescent="0.35">
      <c r="A10" s="1"/>
      <c r="B10" s="52" t="s">
        <v>88</v>
      </c>
      <c r="C10" s="17">
        <f>'3) Implementation costs'!$J$4</f>
        <v>-23483155.689931039</v>
      </c>
      <c r="D10" s="17">
        <f>'3) Implementation costs'!$J$4</f>
        <v>-23483155.689931039</v>
      </c>
      <c r="E10" s="17">
        <f>'3) Implementation costs'!$J$4</f>
        <v>-23483155.689931039</v>
      </c>
      <c r="F10" s="17">
        <f>'3) Implementation costs'!$J$4</f>
        <v>-23483155.689931039</v>
      </c>
      <c r="G10" s="17">
        <f>'3) Implementation costs'!$J$4</f>
        <v>-23483155.689931039</v>
      </c>
      <c r="H10" s="17">
        <f>'3) Implementation costs'!$J$4</f>
        <v>-23483155.689931039</v>
      </c>
      <c r="I10" s="17">
        <f>'3) Implementation costs'!$J$4</f>
        <v>-23483155.689931039</v>
      </c>
      <c r="J10" s="31">
        <f>'3) Implementation costs'!$J$4</f>
        <v>-23483155.689931039</v>
      </c>
      <c r="K10" s="1"/>
      <c r="L10" s="1"/>
      <c r="M10" s="1"/>
      <c r="N10" s="1"/>
      <c r="O10" s="1"/>
      <c r="P10" s="1"/>
      <c r="Q10" s="1"/>
      <c r="R10" s="1"/>
      <c r="S10" s="1"/>
      <c r="T10" s="1"/>
      <c r="U10" s="1"/>
      <c r="V10" s="1"/>
      <c r="W10" s="1"/>
      <c r="X10" s="1"/>
      <c r="Y10" s="1"/>
      <c r="Z10" s="1"/>
      <c r="AA10" s="1"/>
    </row>
    <row r="11" spans="1:27" ht="15.5" x14ac:dyDescent="0.35">
      <c r="A11" s="1"/>
      <c r="B11" s="49" t="s">
        <v>89</v>
      </c>
      <c r="C11" s="62">
        <f t="shared" ref="C11:J11" si="0">C7+C10</f>
        <v>-23483155.689931039</v>
      </c>
      <c r="D11" s="62">
        <f t="shared" si="0"/>
        <v>-21922167.157533135</v>
      </c>
      <c r="E11" s="62">
        <f t="shared" si="0"/>
        <v>-14631142.083907776</v>
      </c>
      <c r="F11" s="62">
        <f t="shared" si="0"/>
        <v>-7026015.021656774</v>
      </c>
      <c r="G11" s="62">
        <f t="shared" si="0"/>
        <v>-2995354.1421933509</v>
      </c>
      <c r="H11" s="62">
        <f t="shared" si="0"/>
        <v>579112.04059422761</v>
      </c>
      <c r="I11" s="62">
        <f t="shared" si="0"/>
        <v>7870137.114219591</v>
      </c>
      <c r="J11" s="63">
        <f t="shared" si="0"/>
        <v>8839122.4717469774</v>
      </c>
      <c r="K11" s="1"/>
      <c r="L11" s="1"/>
      <c r="M11" s="1"/>
      <c r="N11" s="1"/>
      <c r="O11" s="1"/>
      <c r="P11" s="1"/>
      <c r="Q11" s="1"/>
      <c r="R11" s="1"/>
      <c r="S11" s="1"/>
      <c r="T11" s="1"/>
      <c r="U11" s="1"/>
      <c r="V11" s="1"/>
      <c r="W11" s="1"/>
      <c r="X11" s="1"/>
      <c r="Y11" s="1"/>
      <c r="Z11" s="1"/>
      <c r="AA11" s="1"/>
    </row>
    <row r="12" spans="1:27" ht="15.5" x14ac:dyDescent="0.35">
      <c r="A12" s="1"/>
      <c r="B12" s="52"/>
      <c r="C12" s="17"/>
      <c r="D12" s="17"/>
      <c r="E12" s="17"/>
      <c r="F12" s="17"/>
      <c r="G12" s="17"/>
      <c r="H12" s="17"/>
      <c r="I12" s="17"/>
      <c r="J12" s="31"/>
      <c r="K12" s="1"/>
      <c r="L12" s="1"/>
      <c r="M12" s="1"/>
      <c r="N12" s="1"/>
      <c r="O12" s="1"/>
      <c r="P12" s="1"/>
      <c r="Q12" s="1"/>
      <c r="R12" s="1"/>
      <c r="S12" s="1"/>
      <c r="T12" s="1"/>
      <c r="U12" s="1"/>
      <c r="V12" s="1"/>
      <c r="W12" s="1"/>
      <c r="X12" s="1"/>
      <c r="Y12" s="1"/>
      <c r="Z12" s="1"/>
      <c r="AA12" s="1"/>
    </row>
    <row r="13" spans="1:27" ht="15.5" x14ac:dyDescent="0.35">
      <c r="A13" s="1"/>
      <c r="B13" s="155" t="s">
        <v>90</v>
      </c>
      <c r="C13" s="149"/>
      <c r="D13" s="149"/>
      <c r="E13" s="149"/>
      <c r="F13" s="149"/>
      <c r="G13" s="149"/>
      <c r="H13" s="149"/>
      <c r="I13" s="149"/>
      <c r="J13" s="150"/>
      <c r="K13" s="1"/>
      <c r="L13" s="1"/>
      <c r="M13" s="1"/>
      <c r="N13" s="1"/>
      <c r="O13" s="1"/>
      <c r="P13" s="1"/>
      <c r="Q13" s="1"/>
      <c r="R13" s="1"/>
      <c r="S13" s="1"/>
      <c r="T13" s="1"/>
      <c r="U13" s="1"/>
      <c r="V13" s="1"/>
      <c r="W13" s="1"/>
      <c r="X13" s="1"/>
      <c r="Y13" s="1"/>
      <c r="Z13" s="1"/>
      <c r="AA13" s="1"/>
    </row>
    <row r="14" spans="1:27" ht="15.5" x14ac:dyDescent="0.35">
      <c r="A14" s="1"/>
      <c r="B14" s="52" t="s">
        <v>88</v>
      </c>
      <c r="C14" s="17">
        <f>'3) Implementation costs'!$J$7</f>
        <v>-11741577.844965519</v>
      </c>
      <c r="D14" s="17">
        <f>'3) Implementation costs'!$J$7</f>
        <v>-11741577.844965519</v>
      </c>
      <c r="E14" s="17">
        <f>'3) Implementation costs'!$J$7</f>
        <v>-11741577.844965519</v>
      </c>
      <c r="F14" s="17">
        <f>'3) Implementation costs'!$J$7</f>
        <v>-11741577.844965519</v>
      </c>
      <c r="G14" s="17">
        <f>'3) Implementation costs'!$J$7</f>
        <v>-11741577.844965519</v>
      </c>
      <c r="H14" s="17">
        <f>'3) Implementation costs'!$J$7</f>
        <v>-11741577.844965519</v>
      </c>
      <c r="I14" s="17">
        <f>'3) Implementation costs'!$J$7</f>
        <v>-11741577.844965519</v>
      </c>
      <c r="J14" s="31">
        <f>'3) Implementation costs'!$J$7</f>
        <v>-11741577.844965519</v>
      </c>
      <c r="K14" s="1"/>
      <c r="L14" s="1"/>
      <c r="M14" s="1"/>
      <c r="N14" s="1"/>
      <c r="O14" s="1"/>
      <c r="P14" s="1"/>
      <c r="Q14" s="1"/>
      <c r="R14" s="1"/>
      <c r="S14" s="1"/>
      <c r="T14" s="1"/>
      <c r="U14" s="1"/>
      <c r="V14" s="1"/>
      <c r="W14" s="1"/>
      <c r="X14" s="1"/>
      <c r="Y14" s="1"/>
      <c r="Z14" s="1"/>
      <c r="AA14" s="1"/>
    </row>
    <row r="15" spans="1:27" ht="15.5" x14ac:dyDescent="0.35">
      <c r="A15" s="1"/>
      <c r="B15" s="52" t="s">
        <v>91</v>
      </c>
      <c r="C15" s="17">
        <f>-'4) Cost of CARDS project'!$G$10</f>
        <v>-7365987.1399999997</v>
      </c>
      <c r="D15" s="17">
        <f>-'4) Cost of CARDS project'!$G$10</f>
        <v>-7365987.1399999997</v>
      </c>
      <c r="E15" s="17">
        <f>-'4) Cost of CARDS project'!$G$10</f>
        <v>-7365987.1399999997</v>
      </c>
      <c r="F15" s="17">
        <f>-'4) Cost of CARDS project'!$G$10</f>
        <v>-7365987.1399999997</v>
      </c>
      <c r="G15" s="17">
        <f>-'4) Cost of CARDS project'!$G$10</f>
        <v>-7365987.1399999997</v>
      </c>
      <c r="H15" s="17">
        <f>-'4) Cost of CARDS project'!$G$10</f>
        <v>-7365987.1399999997</v>
      </c>
      <c r="I15" s="17">
        <f>-'4) Cost of CARDS project'!$G$10</f>
        <v>-7365987.1399999997</v>
      </c>
      <c r="J15" s="31">
        <f>-'4) Cost of CARDS project'!$G$10</f>
        <v>-7365987.1399999997</v>
      </c>
      <c r="K15" s="1"/>
      <c r="L15" s="1"/>
      <c r="M15" s="1"/>
      <c r="N15" s="1"/>
      <c r="O15" s="1"/>
      <c r="P15" s="1"/>
      <c r="Q15" s="1"/>
      <c r="R15" s="1"/>
      <c r="S15" s="1"/>
      <c r="T15" s="1"/>
      <c r="U15" s="1"/>
      <c r="V15" s="1"/>
      <c r="W15" s="1"/>
      <c r="X15" s="1"/>
      <c r="Y15" s="1"/>
      <c r="Z15" s="1"/>
      <c r="AA15" s="1"/>
    </row>
    <row r="16" spans="1:27" ht="15.5" x14ac:dyDescent="0.35">
      <c r="A16" s="1"/>
      <c r="B16" s="64" t="s">
        <v>89</v>
      </c>
      <c r="C16" s="65">
        <f t="shared" ref="C16:J16" si="1">C7+C14+C15</f>
        <v>-19107564.984965518</v>
      </c>
      <c r="D16" s="65">
        <f t="shared" si="1"/>
        <v>-17546576.452567615</v>
      </c>
      <c r="E16" s="65">
        <f t="shared" si="1"/>
        <v>-10255551.378942255</v>
      </c>
      <c r="F16" s="65">
        <f t="shared" si="1"/>
        <v>-2650424.3166912543</v>
      </c>
      <c r="G16" s="65">
        <f t="shared" si="1"/>
        <v>1380236.5627721688</v>
      </c>
      <c r="H16" s="65">
        <f t="shared" si="1"/>
        <v>4954702.7455597473</v>
      </c>
      <c r="I16" s="65">
        <f t="shared" si="1"/>
        <v>12245727.819185108</v>
      </c>
      <c r="J16" s="66">
        <f t="shared" si="1"/>
        <v>13214713.176712498</v>
      </c>
      <c r="K16" s="1"/>
      <c r="L16" s="1"/>
      <c r="M16" s="1"/>
      <c r="N16" s="1"/>
      <c r="O16" s="1"/>
      <c r="P16" s="1"/>
      <c r="Q16" s="1"/>
      <c r="R16" s="1"/>
      <c r="S16" s="1"/>
      <c r="T16" s="1"/>
      <c r="U16" s="1"/>
      <c r="V16" s="1"/>
      <c r="W16" s="1"/>
      <c r="X16" s="1"/>
      <c r="Y16" s="1"/>
      <c r="Z16" s="1"/>
      <c r="AA16" s="1"/>
    </row>
    <row r="17" spans="1:27" ht="15.5" x14ac:dyDescent="0.35">
      <c r="A17" s="1"/>
      <c r="B17" s="1"/>
      <c r="C17" s="1"/>
      <c r="D17" s="1"/>
      <c r="E17" s="1"/>
      <c r="F17" s="1"/>
      <c r="G17" s="1"/>
      <c r="H17" s="1"/>
      <c r="I17" s="1"/>
      <c r="J17" s="1"/>
      <c r="K17" s="1"/>
      <c r="L17" s="1"/>
      <c r="M17" s="1"/>
      <c r="N17" s="1"/>
      <c r="O17" s="1"/>
      <c r="P17" s="1"/>
      <c r="Q17" s="1"/>
      <c r="R17" s="1"/>
      <c r="S17" s="1"/>
      <c r="T17" s="1"/>
      <c r="U17" s="1"/>
      <c r="V17" s="1"/>
      <c r="W17" s="1"/>
      <c r="X17" s="1"/>
      <c r="Y17" s="1"/>
      <c r="Z17" s="1"/>
      <c r="AA17" s="1"/>
    </row>
    <row r="18" spans="1:27" ht="15.5" x14ac:dyDescent="0.35">
      <c r="A18" s="1"/>
      <c r="B18" s="151" t="s">
        <v>92</v>
      </c>
      <c r="C18" s="141"/>
      <c r="D18" s="141"/>
      <c r="E18" s="141"/>
      <c r="F18" s="141"/>
      <c r="G18" s="141"/>
      <c r="H18" s="141"/>
      <c r="I18" s="141"/>
      <c r="J18" s="141"/>
      <c r="K18" s="1"/>
      <c r="L18" s="1"/>
      <c r="M18" s="1"/>
      <c r="N18" s="1"/>
      <c r="O18" s="1"/>
      <c r="P18" s="1"/>
      <c r="Q18" s="1"/>
      <c r="R18" s="1"/>
      <c r="S18" s="1"/>
      <c r="T18" s="1"/>
      <c r="U18" s="1"/>
      <c r="V18" s="1"/>
      <c r="W18" s="1"/>
      <c r="X18" s="1"/>
      <c r="Y18" s="1"/>
      <c r="Z18" s="1"/>
      <c r="AA18" s="1"/>
    </row>
    <row r="19" spans="1:27" ht="15.5" x14ac:dyDescent="0.35">
      <c r="A19" s="1"/>
      <c r="B19" s="1"/>
      <c r="C19" s="17"/>
      <c r="D19" s="1"/>
      <c r="E19" s="1"/>
      <c r="F19" s="1"/>
      <c r="G19" s="1"/>
      <c r="H19" s="1"/>
      <c r="I19" s="1"/>
      <c r="J19" s="1"/>
      <c r="K19" s="1"/>
      <c r="L19" s="1"/>
      <c r="M19" s="1"/>
      <c r="N19" s="1"/>
      <c r="O19" s="1"/>
      <c r="P19" s="1"/>
      <c r="Q19" s="1"/>
      <c r="R19" s="1"/>
      <c r="S19" s="1"/>
      <c r="T19" s="1"/>
      <c r="U19" s="1"/>
      <c r="V19" s="1"/>
      <c r="W19" s="1"/>
      <c r="X19" s="1"/>
      <c r="Y19" s="1"/>
      <c r="Z19" s="1"/>
      <c r="AA19" s="1"/>
    </row>
    <row r="20" spans="1:27" ht="15.5" x14ac:dyDescent="0.35">
      <c r="A20" s="1"/>
      <c r="B20" s="152" t="s">
        <v>93</v>
      </c>
      <c r="C20" s="153"/>
      <c r="D20" s="153"/>
      <c r="E20" s="154"/>
      <c r="F20" s="1"/>
      <c r="G20" s="1"/>
      <c r="H20" s="1"/>
      <c r="I20" s="1"/>
      <c r="J20" s="1"/>
      <c r="K20" s="1"/>
      <c r="L20" s="1"/>
      <c r="M20" s="1"/>
      <c r="N20" s="1"/>
      <c r="O20" s="1"/>
      <c r="P20" s="1"/>
      <c r="Q20" s="1"/>
      <c r="R20" s="1"/>
      <c r="S20" s="1"/>
      <c r="T20" s="1"/>
      <c r="U20" s="1"/>
      <c r="V20" s="1"/>
      <c r="W20" s="1"/>
      <c r="X20" s="1"/>
      <c r="Y20" s="1"/>
      <c r="Z20" s="1"/>
      <c r="AA20" s="1"/>
    </row>
    <row r="21" spans="1:27" ht="31" x14ac:dyDescent="0.35">
      <c r="A21" s="1"/>
      <c r="B21" s="136" t="s">
        <v>94</v>
      </c>
      <c r="C21" s="137" t="s">
        <v>95</v>
      </c>
      <c r="D21" s="134" t="s">
        <v>96</v>
      </c>
      <c r="E21" s="135" t="s">
        <v>97</v>
      </c>
      <c r="F21" s="1"/>
      <c r="G21" s="1"/>
      <c r="H21" s="1"/>
      <c r="I21" s="1"/>
      <c r="J21" s="1"/>
      <c r="K21" s="1"/>
      <c r="L21" s="1"/>
      <c r="M21" s="1"/>
      <c r="N21" s="1"/>
      <c r="O21" s="1"/>
      <c r="P21" s="1"/>
      <c r="Q21" s="1"/>
      <c r="R21" s="1"/>
      <c r="S21" s="1"/>
      <c r="T21" s="1"/>
      <c r="U21" s="1"/>
      <c r="V21" s="1"/>
      <c r="W21" s="1"/>
      <c r="X21" s="1"/>
      <c r="Y21" s="1"/>
      <c r="Z21" s="1"/>
      <c r="AA21" s="1"/>
    </row>
    <row r="22" spans="1:27" ht="18.649999999999999" customHeight="1" x14ac:dyDescent="0.35">
      <c r="A22" s="1"/>
      <c r="B22" s="148" t="s">
        <v>98</v>
      </c>
      <c r="C22" s="149"/>
      <c r="D22" s="149"/>
      <c r="E22" s="150"/>
      <c r="F22" s="1"/>
      <c r="G22" s="1"/>
      <c r="H22" s="1"/>
      <c r="I22" s="1"/>
      <c r="J22" s="1"/>
      <c r="K22" s="1"/>
      <c r="L22" s="1"/>
      <c r="M22" s="1"/>
      <c r="N22" s="1"/>
      <c r="O22" s="1"/>
      <c r="P22" s="1"/>
      <c r="Q22" s="1"/>
      <c r="R22" s="1"/>
      <c r="S22" s="1"/>
      <c r="T22" s="1"/>
      <c r="U22" s="1"/>
      <c r="V22" s="1"/>
      <c r="W22" s="1"/>
      <c r="X22" s="1"/>
      <c r="Y22" s="1"/>
      <c r="Z22" s="1"/>
      <c r="AA22" s="1"/>
    </row>
    <row r="23" spans="1:27" ht="18.649999999999999" customHeight="1" x14ac:dyDescent="0.35">
      <c r="A23" s="1"/>
      <c r="B23" s="52" t="s">
        <v>99</v>
      </c>
      <c r="C23" s="86">
        <f>'Input Data'!$C$39</f>
        <v>11</v>
      </c>
      <c r="D23" s="17">
        <f>-'Input Data'!C37*'Input Data'!C43</f>
        <v>-50000</v>
      </c>
      <c r="E23" s="31">
        <f t="shared" ref="E23:E24" si="2">C23*D23</f>
        <v>-550000</v>
      </c>
      <c r="F23" s="1"/>
      <c r="G23" s="1"/>
      <c r="H23" s="1"/>
      <c r="I23" s="1"/>
      <c r="J23" s="1"/>
      <c r="K23" s="1"/>
      <c r="L23" s="1"/>
      <c r="M23" s="1"/>
      <c r="N23" s="1"/>
      <c r="O23" s="1"/>
      <c r="P23" s="1"/>
      <c r="Q23" s="1"/>
      <c r="R23" s="1"/>
      <c r="S23" s="1"/>
      <c r="T23" s="1"/>
      <c r="U23" s="1"/>
      <c r="V23" s="1"/>
      <c r="W23" s="1"/>
      <c r="X23" s="1"/>
      <c r="Y23" s="1"/>
      <c r="Z23" s="1"/>
      <c r="AA23" s="1"/>
    </row>
    <row r="24" spans="1:27" ht="18.649999999999999" customHeight="1" x14ac:dyDescent="0.35">
      <c r="A24" s="1"/>
      <c r="B24" s="52" t="s">
        <v>100</v>
      </c>
      <c r="C24" s="86">
        <f>'Input Data'!$C$40</f>
        <v>24</v>
      </c>
      <c r="D24" s="17">
        <f>-'Input Data'!C38*'Input Data'!C44</f>
        <v>-207000</v>
      </c>
      <c r="E24" s="31">
        <f t="shared" si="2"/>
        <v>-4968000</v>
      </c>
      <c r="F24" s="1"/>
      <c r="G24" s="1"/>
      <c r="H24" s="1"/>
      <c r="I24" s="1"/>
      <c r="J24" s="1"/>
      <c r="K24" s="1"/>
      <c r="L24" s="1"/>
      <c r="M24" s="1"/>
      <c r="N24" s="1"/>
      <c r="O24" s="1"/>
      <c r="P24" s="1"/>
      <c r="Q24" s="1"/>
      <c r="R24" s="1"/>
      <c r="S24" s="1"/>
      <c r="T24" s="1"/>
      <c r="U24" s="1"/>
      <c r="V24" s="1"/>
      <c r="W24" s="1"/>
      <c r="X24" s="1"/>
      <c r="Y24" s="1"/>
      <c r="Z24" s="1"/>
      <c r="AA24" s="1"/>
    </row>
    <row r="25" spans="1:27" ht="18.649999999999999" customHeight="1" x14ac:dyDescent="0.35">
      <c r="A25" s="1"/>
      <c r="B25" s="56" t="s">
        <v>101</v>
      </c>
      <c r="C25" s="67"/>
      <c r="D25" s="68"/>
      <c r="E25" s="69">
        <f>SUM(E23:E24)</f>
        <v>-5518000</v>
      </c>
      <c r="F25" s="1"/>
      <c r="G25" s="1"/>
      <c r="H25" s="1"/>
      <c r="I25" s="1"/>
      <c r="J25" s="1"/>
      <c r="K25" s="1"/>
      <c r="L25" s="1"/>
      <c r="M25" s="1"/>
      <c r="N25" s="1"/>
      <c r="O25" s="1"/>
      <c r="P25" s="1"/>
      <c r="Q25" s="1"/>
      <c r="R25" s="1"/>
      <c r="S25" s="1"/>
      <c r="T25" s="1"/>
      <c r="U25" s="1"/>
      <c r="V25" s="1"/>
      <c r="W25" s="1"/>
      <c r="X25" s="1"/>
      <c r="Y25" s="1"/>
      <c r="Z25" s="1"/>
      <c r="AA25" s="1"/>
    </row>
    <row r="26" spans="1:27" ht="15.75" customHeight="1" x14ac:dyDescent="0.35">
      <c r="A26" s="1"/>
      <c r="B26" s="70"/>
      <c r="C26" s="71"/>
      <c r="D26" s="71"/>
      <c r="E26" s="72"/>
      <c r="F26" s="1"/>
      <c r="G26" s="1"/>
      <c r="H26" s="1"/>
      <c r="I26" s="1"/>
      <c r="J26" s="1"/>
      <c r="K26" s="1"/>
      <c r="L26" s="1"/>
      <c r="M26" s="1"/>
      <c r="N26" s="1"/>
      <c r="O26" s="1"/>
      <c r="P26" s="1"/>
      <c r="Q26" s="1"/>
      <c r="R26" s="1"/>
      <c r="S26" s="1"/>
      <c r="T26" s="1"/>
      <c r="U26" s="1"/>
      <c r="V26" s="1"/>
      <c r="W26" s="1"/>
      <c r="X26" s="1"/>
      <c r="Y26" s="1"/>
      <c r="Z26" s="1"/>
      <c r="AA26" s="1"/>
    </row>
    <row r="27" spans="1:27" ht="18.649999999999999" customHeight="1" x14ac:dyDescent="0.35">
      <c r="A27" s="1"/>
      <c r="B27" s="148" t="s">
        <v>102</v>
      </c>
      <c r="C27" s="149"/>
      <c r="D27" s="149"/>
      <c r="E27" s="150"/>
      <c r="F27" s="1"/>
      <c r="G27" s="1"/>
      <c r="H27" s="1"/>
      <c r="I27" s="1"/>
      <c r="J27" s="1"/>
      <c r="K27" s="1"/>
      <c r="L27" s="1"/>
      <c r="M27" s="1"/>
      <c r="N27" s="1"/>
      <c r="O27" s="1"/>
      <c r="P27" s="1"/>
      <c r="Q27" s="1"/>
      <c r="R27" s="1"/>
      <c r="S27" s="1"/>
      <c r="T27" s="1"/>
      <c r="U27" s="1"/>
      <c r="V27" s="1"/>
      <c r="W27" s="1"/>
      <c r="X27" s="1"/>
      <c r="Y27" s="1"/>
      <c r="Z27" s="1"/>
      <c r="AA27" s="1"/>
    </row>
    <row r="28" spans="1:27" ht="18.649999999999999" customHeight="1" x14ac:dyDescent="0.35">
      <c r="A28" s="1"/>
      <c r="B28" s="52" t="s">
        <v>99</v>
      </c>
      <c r="C28" s="86" t="s">
        <v>103</v>
      </c>
      <c r="D28" s="8" t="s">
        <v>103</v>
      </c>
      <c r="E28" s="31">
        <f>-'Input Data'!C41*'Input Data'!C43</f>
        <v>-50000</v>
      </c>
      <c r="F28" s="1"/>
      <c r="G28" s="1"/>
      <c r="H28" s="1"/>
      <c r="I28" s="1"/>
      <c r="J28" s="1"/>
      <c r="K28" s="1"/>
      <c r="L28" s="1"/>
      <c r="M28" s="1"/>
      <c r="N28" s="1"/>
      <c r="O28" s="1"/>
      <c r="P28" s="1"/>
      <c r="Q28" s="1"/>
      <c r="R28" s="1"/>
      <c r="S28" s="1"/>
      <c r="T28" s="1"/>
      <c r="U28" s="1"/>
      <c r="V28" s="1"/>
      <c r="W28" s="1"/>
      <c r="X28" s="1"/>
      <c r="Y28" s="1"/>
      <c r="Z28" s="1"/>
      <c r="AA28" s="1"/>
    </row>
    <row r="29" spans="1:27" ht="18.649999999999999" customHeight="1" x14ac:dyDescent="0.35">
      <c r="A29" s="1"/>
      <c r="B29" s="52" t="s">
        <v>100</v>
      </c>
      <c r="C29" s="86">
        <f>'Input Data'!$C$40</f>
        <v>24</v>
      </c>
      <c r="D29" s="17">
        <f>-'Input Data'!C42*'Input Data'!C44</f>
        <v>-100740</v>
      </c>
      <c r="E29" s="31">
        <f>C29*D29</f>
        <v>-2417760</v>
      </c>
      <c r="F29" s="1"/>
      <c r="G29" s="1"/>
      <c r="H29" s="1"/>
      <c r="I29" s="1"/>
      <c r="J29" s="1"/>
      <c r="K29" s="1"/>
      <c r="L29" s="1"/>
      <c r="M29" s="1"/>
      <c r="N29" s="1"/>
      <c r="O29" s="1"/>
      <c r="P29" s="1"/>
      <c r="Q29" s="1"/>
      <c r="R29" s="1"/>
      <c r="S29" s="1"/>
      <c r="T29" s="1"/>
      <c r="U29" s="1"/>
      <c r="V29" s="1"/>
      <c r="W29" s="1"/>
      <c r="X29" s="1"/>
      <c r="Y29" s="1"/>
      <c r="Z29" s="1"/>
      <c r="AA29" s="1"/>
    </row>
    <row r="30" spans="1:27" ht="18.649999999999999" customHeight="1" x14ac:dyDescent="0.35">
      <c r="A30" s="1"/>
      <c r="B30" s="56" t="s">
        <v>101</v>
      </c>
      <c r="C30" s="67"/>
      <c r="D30" s="68"/>
      <c r="E30" s="69">
        <f>SUM(E28:E29)</f>
        <v>-2467760</v>
      </c>
      <c r="F30" s="1"/>
      <c r="G30" s="1"/>
      <c r="H30" s="1"/>
      <c r="I30" s="1"/>
      <c r="J30" s="1"/>
      <c r="K30" s="1"/>
      <c r="L30" s="1"/>
      <c r="M30" s="1"/>
      <c r="N30" s="1"/>
      <c r="O30" s="1"/>
      <c r="P30" s="1"/>
      <c r="Q30" s="1"/>
      <c r="R30" s="1"/>
      <c r="S30" s="1"/>
      <c r="T30" s="1"/>
      <c r="U30" s="1"/>
      <c r="V30" s="1"/>
      <c r="W30" s="1"/>
      <c r="X30" s="1"/>
      <c r="Y30" s="1"/>
      <c r="Z30" s="1"/>
      <c r="AA30" s="1"/>
    </row>
    <row r="31" spans="1:27" ht="15.75" customHeight="1" x14ac:dyDescent="0.35">
      <c r="A31" s="1"/>
      <c r="B31" s="52"/>
      <c r="C31" s="1"/>
      <c r="D31" s="1"/>
      <c r="E31" s="61"/>
      <c r="F31" s="1"/>
      <c r="G31" s="1"/>
      <c r="H31" s="1"/>
      <c r="I31" s="1"/>
      <c r="J31" s="1"/>
      <c r="K31" s="1"/>
      <c r="L31" s="1"/>
      <c r="M31" s="1"/>
      <c r="N31" s="1"/>
      <c r="O31" s="1"/>
      <c r="P31" s="1"/>
      <c r="Q31" s="1"/>
      <c r="R31" s="1"/>
      <c r="S31" s="1"/>
      <c r="T31" s="1"/>
      <c r="U31" s="1"/>
      <c r="V31" s="1"/>
      <c r="W31" s="1"/>
      <c r="X31" s="1"/>
      <c r="Y31" s="1"/>
      <c r="Z31" s="1"/>
      <c r="AA31" s="1"/>
    </row>
    <row r="32" spans="1:27" ht="18.649999999999999" customHeight="1" x14ac:dyDescent="0.35">
      <c r="A32" s="1"/>
      <c r="B32" s="64" t="s">
        <v>104</v>
      </c>
      <c r="C32" s="73"/>
      <c r="D32" s="73"/>
      <c r="E32" s="66">
        <f>E30-E25</f>
        <v>3050240</v>
      </c>
      <c r="F32" s="1"/>
      <c r="G32" s="1"/>
      <c r="H32" s="1"/>
      <c r="I32" s="1"/>
      <c r="J32" s="1"/>
      <c r="K32" s="1"/>
      <c r="L32" s="1"/>
      <c r="M32" s="1"/>
      <c r="N32" s="1"/>
      <c r="O32" s="1"/>
      <c r="P32" s="1"/>
      <c r="Q32" s="1"/>
      <c r="R32" s="1"/>
      <c r="S32" s="1"/>
      <c r="T32" s="1"/>
      <c r="U32" s="1"/>
      <c r="V32" s="1"/>
      <c r="W32" s="1"/>
      <c r="X32" s="1"/>
      <c r="Y32" s="1"/>
      <c r="Z32" s="1"/>
      <c r="AA32" s="1"/>
    </row>
    <row r="33" spans="1:27" ht="15.75" customHeight="1" x14ac:dyDescent="0.55000000000000004">
      <c r="A33" s="1"/>
      <c r="B33" s="1"/>
      <c r="C33" s="1"/>
      <c r="D33" s="1"/>
      <c r="E33" s="1"/>
      <c r="F33" s="1"/>
      <c r="G33" s="1"/>
      <c r="H33" s="1"/>
      <c r="I33" s="1"/>
      <c r="J33" s="1"/>
      <c r="K33" s="1"/>
      <c r="L33" s="1"/>
      <c r="M33" s="1"/>
      <c r="N33" s="1"/>
      <c r="O33" s="1"/>
      <c r="P33" s="1"/>
      <c r="Q33" s="1"/>
      <c r="R33" s="1"/>
      <c r="S33" s="1"/>
      <c r="T33" s="1"/>
      <c r="U33" s="1"/>
      <c r="V33" s="1"/>
      <c r="W33" s="1"/>
      <c r="X33" s="1"/>
      <c r="Y33" s="1"/>
      <c r="Z33" s="1"/>
      <c r="AA33" s="1"/>
    </row>
    <row r="34" spans="1:27" ht="56.4" customHeight="1" x14ac:dyDescent="0.55000000000000004">
      <c r="A34" s="1"/>
      <c r="B34" s="151" t="s">
        <v>105</v>
      </c>
      <c r="C34" s="141"/>
      <c r="D34" s="141"/>
      <c r="E34" s="141"/>
      <c r="F34" s="1"/>
      <c r="G34" s="1"/>
      <c r="H34" s="1"/>
      <c r="I34" s="1"/>
      <c r="J34" s="1"/>
      <c r="K34" s="1"/>
      <c r="L34" s="1"/>
      <c r="M34" s="1"/>
      <c r="N34" s="1"/>
      <c r="O34" s="1"/>
      <c r="P34" s="1"/>
      <c r="Q34" s="1"/>
      <c r="R34" s="1"/>
      <c r="S34" s="1"/>
      <c r="T34" s="1"/>
      <c r="U34" s="1"/>
      <c r="V34" s="1"/>
      <c r="W34" s="1"/>
      <c r="X34" s="1"/>
      <c r="Y34" s="1"/>
      <c r="Z34" s="1"/>
      <c r="AA34" s="1"/>
    </row>
    <row r="35" spans="1:27" ht="15.75" customHeight="1" x14ac:dyDescent="0.55000000000000004">
      <c r="A35" s="1"/>
      <c r="B35" s="1"/>
      <c r="C35" s="1"/>
      <c r="D35" s="1"/>
      <c r="E35" s="1"/>
      <c r="F35" s="1"/>
      <c r="G35" s="1"/>
      <c r="H35" s="1"/>
      <c r="I35" s="1"/>
      <c r="J35" s="1"/>
      <c r="K35" s="1"/>
      <c r="L35" s="1"/>
      <c r="M35" s="1"/>
      <c r="N35" s="1"/>
      <c r="O35" s="1"/>
      <c r="P35" s="1"/>
      <c r="Q35" s="1"/>
      <c r="R35" s="1"/>
      <c r="S35" s="1"/>
      <c r="T35" s="1"/>
      <c r="U35" s="1"/>
      <c r="V35" s="1"/>
      <c r="W35" s="1"/>
      <c r="X35" s="1"/>
      <c r="Y35" s="1"/>
      <c r="Z35" s="1"/>
      <c r="AA35" s="1"/>
    </row>
    <row r="36" spans="1:27" ht="15.75" customHeight="1" x14ac:dyDescent="0.55000000000000004">
      <c r="A36" s="1"/>
      <c r="B36" s="21"/>
      <c r="C36" s="1"/>
      <c r="D36" s="1"/>
      <c r="E36" s="1"/>
      <c r="F36" s="1"/>
      <c r="G36" s="1"/>
      <c r="H36" s="1"/>
      <c r="I36" s="1"/>
      <c r="J36" s="1"/>
      <c r="K36" s="1"/>
      <c r="L36" s="1"/>
      <c r="M36" s="1"/>
      <c r="N36" s="1"/>
      <c r="O36" s="1"/>
      <c r="P36" s="1"/>
      <c r="Q36" s="1"/>
      <c r="R36" s="1"/>
      <c r="S36" s="1"/>
      <c r="T36" s="1"/>
      <c r="U36" s="1"/>
      <c r="V36" s="1"/>
      <c r="W36" s="1"/>
      <c r="X36" s="1"/>
      <c r="Y36" s="1"/>
      <c r="Z36" s="1"/>
      <c r="AA36" s="1"/>
    </row>
    <row r="37" spans="1:27" ht="15.75" customHeight="1" x14ac:dyDescent="0.55000000000000004">
      <c r="A37" s="1"/>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5.75" customHeight="1" x14ac:dyDescent="0.55000000000000004">
      <c r="A38" s="1"/>
      <c r="B38" s="1"/>
      <c r="C38" s="1"/>
      <c r="D38" s="1"/>
      <c r="E38" s="1"/>
      <c r="F38" s="1"/>
      <c r="G38" s="1"/>
      <c r="H38" s="1"/>
      <c r="I38" s="1"/>
      <c r="J38" s="1"/>
      <c r="K38" s="1"/>
      <c r="L38" s="1"/>
      <c r="M38" s="1"/>
      <c r="N38" s="1"/>
      <c r="O38" s="1"/>
      <c r="P38" s="1"/>
      <c r="Q38" s="1"/>
      <c r="R38" s="1"/>
      <c r="S38" s="1"/>
      <c r="T38" s="1"/>
      <c r="U38" s="1"/>
      <c r="V38" s="1"/>
      <c r="W38" s="1"/>
      <c r="X38" s="1"/>
      <c r="Y38" s="1"/>
      <c r="Z38" s="1"/>
      <c r="AA38" s="1"/>
    </row>
    <row r="39" spans="1:27" ht="15.75" customHeight="1" x14ac:dyDescent="0.55000000000000004">
      <c r="A39" s="1"/>
      <c r="B39" s="1"/>
      <c r="C39" s="1"/>
      <c r="D39" s="1"/>
      <c r="E39" s="1"/>
      <c r="F39" s="1"/>
      <c r="G39" s="1"/>
      <c r="H39" s="1"/>
      <c r="I39" s="1"/>
      <c r="J39" s="1"/>
      <c r="K39" s="1"/>
      <c r="L39" s="1"/>
      <c r="M39" s="1"/>
      <c r="N39" s="1"/>
      <c r="O39" s="1"/>
      <c r="P39" s="1"/>
      <c r="Q39" s="1"/>
      <c r="R39" s="1"/>
      <c r="S39" s="1"/>
      <c r="T39" s="1"/>
      <c r="U39" s="1"/>
      <c r="V39" s="1"/>
      <c r="W39" s="1"/>
      <c r="X39" s="1"/>
      <c r="Y39" s="1"/>
      <c r="Z39" s="1"/>
      <c r="AA39" s="1"/>
    </row>
    <row r="40" spans="1:27" ht="15.75" customHeight="1" x14ac:dyDescent="0.55000000000000004">
      <c r="A40" s="1"/>
      <c r="B40" s="1"/>
      <c r="C40" s="1"/>
      <c r="D40" s="1"/>
      <c r="E40" s="1"/>
      <c r="F40" s="1"/>
      <c r="G40" s="1"/>
      <c r="H40" s="1"/>
      <c r="I40" s="1"/>
      <c r="J40" s="1"/>
      <c r="K40" s="1"/>
      <c r="L40" s="1"/>
      <c r="M40" s="1"/>
      <c r="N40" s="1"/>
      <c r="O40" s="1"/>
      <c r="P40" s="1"/>
      <c r="Q40" s="1"/>
      <c r="R40" s="1"/>
      <c r="S40" s="1"/>
      <c r="T40" s="1"/>
      <c r="U40" s="1"/>
      <c r="V40" s="1"/>
      <c r="W40" s="1"/>
      <c r="X40" s="1"/>
      <c r="Y40" s="1"/>
      <c r="Z40" s="1"/>
      <c r="AA40" s="1"/>
    </row>
    <row r="41" spans="1:27" ht="15.75" customHeight="1" x14ac:dyDescent="0.55000000000000004">
      <c r="A41" s="1"/>
      <c r="B41" s="1"/>
      <c r="C41" s="1"/>
      <c r="D41" s="1"/>
      <c r="E41" s="1"/>
      <c r="F41" s="1"/>
      <c r="G41" s="1"/>
      <c r="H41" s="1"/>
      <c r="I41" s="1"/>
      <c r="J41" s="1"/>
      <c r="K41" s="1"/>
      <c r="L41" s="1"/>
      <c r="M41" s="1"/>
      <c r="N41" s="1"/>
      <c r="O41" s="1"/>
      <c r="P41" s="1"/>
      <c r="Q41" s="1"/>
      <c r="R41" s="1"/>
      <c r="S41" s="1"/>
      <c r="T41" s="1"/>
      <c r="U41" s="1"/>
      <c r="V41" s="1"/>
      <c r="W41" s="1"/>
      <c r="X41" s="1"/>
      <c r="Y41" s="1"/>
      <c r="Z41" s="1"/>
      <c r="AA41" s="1"/>
    </row>
    <row r="42" spans="1:27" ht="15.75" customHeight="1" x14ac:dyDescent="0.55000000000000004">
      <c r="A42" s="1"/>
      <c r="B42" s="1"/>
      <c r="C42" s="1"/>
      <c r="D42" s="1"/>
      <c r="E42" s="1"/>
      <c r="F42" s="1"/>
      <c r="G42" s="1"/>
      <c r="H42" s="1"/>
      <c r="I42" s="1"/>
      <c r="J42" s="1"/>
      <c r="K42" s="1"/>
      <c r="L42" s="1"/>
      <c r="M42" s="1"/>
      <c r="N42" s="1"/>
      <c r="O42" s="1"/>
      <c r="P42" s="1"/>
      <c r="Q42" s="1"/>
      <c r="R42" s="1"/>
      <c r="S42" s="1"/>
      <c r="T42" s="1"/>
      <c r="U42" s="1"/>
      <c r="V42" s="1"/>
      <c r="W42" s="1"/>
      <c r="X42" s="1"/>
      <c r="Y42" s="1"/>
      <c r="Z42" s="1"/>
      <c r="AA42" s="1"/>
    </row>
    <row r="43" spans="1:27" ht="15.75" customHeight="1" x14ac:dyDescent="0.55000000000000004">
      <c r="A43" s="1"/>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15.75" customHeight="1" x14ac:dyDescent="0.55000000000000004">
      <c r="A44" s="1"/>
      <c r="B44" s="1"/>
      <c r="C44" s="1"/>
      <c r="D44" s="1"/>
      <c r="E44" s="1"/>
      <c r="F44" s="1"/>
      <c r="G44" s="1"/>
      <c r="H44" s="1"/>
      <c r="I44" s="1"/>
      <c r="J44" s="1"/>
      <c r="K44" s="1"/>
      <c r="L44" s="1"/>
      <c r="M44" s="1"/>
      <c r="N44" s="1"/>
      <c r="O44" s="1"/>
      <c r="P44" s="1"/>
      <c r="Q44" s="1"/>
      <c r="R44" s="1"/>
      <c r="S44" s="1"/>
      <c r="T44" s="1"/>
      <c r="U44" s="1"/>
      <c r="V44" s="1"/>
      <c r="W44" s="1"/>
      <c r="X44" s="1"/>
      <c r="Y44" s="1"/>
      <c r="Z44" s="1"/>
      <c r="AA44" s="1"/>
    </row>
    <row r="45" spans="1:27" ht="15.75" customHeight="1" x14ac:dyDescent="0.55000000000000004">
      <c r="A45" s="1"/>
      <c r="B45" s="1"/>
      <c r="C45" s="1"/>
      <c r="D45" s="1"/>
      <c r="E45" s="1"/>
      <c r="F45" s="1"/>
      <c r="G45" s="1"/>
      <c r="H45" s="1"/>
      <c r="I45" s="1"/>
      <c r="J45" s="1"/>
      <c r="K45" s="1"/>
      <c r="L45" s="1"/>
      <c r="M45" s="1"/>
      <c r="N45" s="1"/>
      <c r="O45" s="1"/>
      <c r="P45" s="1"/>
      <c r="Q45" s="1"/>
      <c r="R45" s="1"/>
      <c r="S45" s="1"/>
      <c r="T45" s="1"/>
      <c r="U45" s="1"/>
      <c r="V45" s="1"/>
      <c r="W45" s="1"/>
      <c r="X45" s="1"/>
      <c r="Y45" s="1"/>
      <c r="Z45" s="1"/>
      <c r="AA45" s="1"/>
    </row>
    <row r="46" spans="1:27" ht="15.75" customHeight="1" x14ac:dyDescent="0.55000000000000004">
      <c r="A46" s="1"/>
      <c r="B46" s="1"/>
      <c r="C46" s="1"/>
      <c r="D46" s="1"/>
      <c r="E46" s="1"/>
      <c r="F46" s="1"/>
      <c r="G46" s="1"/>
      <c r="H46" s="1"/>
      <c r="I46" s="1"/>
      <c r="J46" s="1"/>
      <c r="K46" s="1"/>
      <c r="L46" s="1"/>
      <c r="M46" s="1"/>
      <c r="N46" s="1"/>
      <c r="O46" s="1"/>
      <c r="P46" s="1"/>
      <c r="Q46" s="1"/>
      <c r="R46" s="1"/>
      <c r="S46" s="1"/>
      <c r="T46" s="1"/>
      <c r="U46" s="1"/>
      <c r="V46" s="1"/>
      <c r="W46" s="1"/>
      <c r="X46" s="1"/>
      <c r="Y46" s="1"/>
      <c r="Z46" s="1"/>
      <c r="AA46" s="1"/>
    </row>
    <row r="47" spans="1:27" ht="15.75" customHeight="1" x14ac:dyDescent="0.55000000000000004">
      <c r="A47" s="1"/>
      <c r="B47" s="1"/>
      <c r="C47" s="1"/>
      <c r="D47" s="1"/>
      <c r="E47" s="1"/>
      <c r="F47" s="1"/>
      <c r="G47" s="1"/>
      <c r="H47" s="1"/>
      <c r="I47" s="1"/>
      <c r="J47" s="1"/>
      <c r="K47" s="1"/>
      <c r="L47" s="1"/>
      <c r="M47" s="1"/>
      <c r="N47" s="1"/>
      <c r="O47" s="1"/>
      <c r="P47" s="1"/>
      <c r="Q47" s="1"/>
      <c r="R47" s="1"/>
      <c r="S47" s="1"/>
      <c r="T47" s="1"/>
      <c r="U47" s="1"/>
      <c r="V47" s="1"/>
      <c r="W47" s="1"/>
      <c r="X47" s="1"/>
      <c r="Y47" s="1"/>
      <c r="Z47" s="1"/>
      <c r="AA47" s="1"/>
    </row>
    <row r="48" spans="1:27" ht="15.75" customHeight="1" x14ac:dyDescent="0.55000000000000004">
      <c r="A48" s="1"/>
      <c r="B48" s="1"/>
      <c r="C48" s="1"/>
      <c r="D48" s="1"/>
      <c r="E48" s="1"/>
      <c r="F48" s="1"/>
      <c r="G48" s="1"/>
      <c r="H48" s="1"/>
      <c r="I48" s="1"/>
      <c r="J48" s="1"/>
      <c r="K48" s="1"/>
      <c r="L48" s="1"/>
      <c r="M48" s="1"/>
      <c r="N48" s="1"/>
      <c r="O48" s="1"/>
      <c r="P48" s="1"/>
      <c r="Q48" s="1"/>
      <c r="R48" s="1"/>
      <c r="S48" s="1"/>
      <c r="T48" s="1"/>
      <c r="U48" s="1"/>
      <c r="V48" s="1"/>
      <c r="W48" s="1"/>
      <c r="X48" s="1"/>
      <c r="Y48" s="1"/>
      <c r="Z48" s="1"/>
      <c r="AA48" s="1"/>
    </row>
    <row r="49" spans="1:27" ht="15.75" customHeight="1" x14ac:dyDescent="0.55000000000000004">
      <c r="A49" s="1"/>
      <c r="B49" s="1"/>
      <c r="C49" s="1"/>
      <c r="D49" s="1"/>
      <c r="E49" s="1"/>
      <c r="F49" s="1"/>
      <c r="G49" s="1"/>
      <c r="H49" s="1"/>
      <c r="I49" s="1"/>
      <c r="J49" s="1"/>
      <c r="K49" s="1"/>
      <c r="L49" s="1"/>
      <c r="M49" s="1"/>
      <c r="N49" s="1"/>
      <c r="O49" s="1"/>
      <c r="P49" s="1"/>
      <c r="Q49" s="1"/>
      <c r="R49" s="1"/>
      <c r="S49" s="1"/>
      <c r="T49" s="1"/>
      <c r="U49" s="1"/>
      <c r="V49" s="1"/>
      <c r="W49" s="1"/>
      <c r="X49" s="1"/>
      <c r="Y49" s="1"/>
      <c r="Z49" s="1"/>
      <c r="AA49" s="1"/>
    </row>
    <row r="50" spans="1:27" ht="15.75" customHeight="1" x14ac:dyDescent="0.55000000000000004">
      <c r="A50" s="1"/>
      <c r="B50" s="1"/>
      <c r="C50" s="1"/>
      <c r="D50" s="1"/>
      <c r="E50" s="1"/>
      <c r="F50" s="1"/>
      <c r="G50" s="1"/>
      <c r="H50" s="1"/>
      <c r="I50" s="1"/>
      <c r="J50" s="1"/>
      <c r="K50" s="1"/>
      <c r="L50" s="1"/>
      <c r="M50" s="1"/>
      <c r="N50" s="1"/>
      <c r="O50" s="1"/>
      <c r="P50" s="1"/>
      <c r="Q50" s="1"/>
      <c r="R50" s="1"/>
      <c r="S50" s="1"/>
      <c r="T50" s="1"/>
      <c r="U50" s="1"/>
      <c r="V50" s="1"/>
      <c r="W50" s="1"/>
      <c r="X50" s="1"/>
      <c r="Y50" s="1"/>
      <c r="Z50" s="1"/>
      <c r="AA50" s="1"/>
    </row>
    <row r="51" spans="1:27" ht="15.75" customHeight="1" x14ac:dyDescent="0.55000000000000004">
      <c r="A51" s="1"/>
      <c r="B51" s="1"/>
      <c r="C51" s="1"/>
      <c r="D51" s="1"/>
      <c r="E51" s="1"/>
      <c r="F51" s="1"/>
      <c r="G51" s="1"/>
      <c r="H51" s="1"/>
      <c r="I51" s="1"/>
      <c r="J51" s="1"/>
      <c r="K51" s="1"/>
      <c r="L51" s="1"/>
      <c r="M51" s="1"/>
      <c r="N51" s="1"/>
      <c r="O51" s="1"/>
      <c r="P51" s="1"/>
      <c r="Q51" s="1"/>
      <c r="R51" s="1"/>
      <c r="S51" s="1"/>
      <c r="T51" s="1"/>
      <c r="U51" s="1"/>
      <c r="V51" s="1"/>
      <c r="W51" s="1"/>
      <c r="X51" s="1"/>
      <c r="Y51" s="1"/>
      <c r="Z51" s="1"/>
      <c r="AA51" s="1"/>
    </row>
    <row r="52" spans="1:27" ht="15.75" customHeight="1" x14ac:dyDescent="0.55000000000000004">
      <c r="A52" s="1"/>
      <c r="B52" s="1"/>
      <c r="C52" s="1"/>
      <c r="D52" s="1"/>
      <c r="E52" s="1"/>
      <c r="F52" s="1"/>
      <c r="G52" s="1"/>
      <c r="H52" s="1"/>
      <c r="I52" s="1"/>
      <c r="J52" s="1"/>
      <c r="K52" s="1"/>
      <c r="L52" s="1"/>
      <c r="M52" s="1"/>
      <c r="N52" s="1"/>
      <c r="O52" s="1"/>
      <c r="P52" s="1"/>
      <c r="Q52" s="1"/>
      <c r="R52" s="1"/>
      <c r="S52" s="1"/>
      <c r="T52" s="1"/>
      <c r="U52" s="1"/>
      <c r="V52" s="1"/>
      <c r="W52" s="1"/>
      <c r="X52" s="1"/>
      <c r="Y52" s="1"/>
      <c r="Z52" s="1"/>
      <c r="AA52" s="1"/>
    </row>
    <row r="53" spans="1:27" ht="15.75" customHeight="1" x14ac:dyDescent="0.55000000000000004">
      <c r="A53" s="1"/>
      <c r="B53" s="1"/>
      <c r="C53" s="1"/>
      <c r="D53" s="1"/>
      <c r="E53" s="1"/>
      <c r="F53" s="1"/>
      <c r="G53" s="1"/>
      <c r="H53" s="1"/>
      <c r="I53" s="1"/>
      <c r="J53" s="1"/>
      <c r="K53" s="1"/>
      <c r="L53" s="1"/>
      <c r="M53" s="1"/>
      <c r="N53" s="1"/>
      <c r="O53" s="1"/>
      <c r="P53" s="1"/>
      <c r="Q53" s="1"/>
      <c r="R53" s="1"/>
      <c r="S53" s="1"/>
      <c r="T53" s="1"/>
      <c r="U53" s="1"/>
      <c r="V53" s="1"/>
      <c r="W53" s="1"/>
      <c r="X53" s="1"/>
      <c r="Y53" s="1"/>
      <c r="Z53" s="1"/>
      <c r="AA53" s="1"/>
    </row>
    <row r="54" spans="1:27" ht="15.75" customHeight="1" x14ac:dyDescent="0.55000000000000004">
      <c r="A54" s="1"/>
      <c r="B54" s="1"/>
      <c r="C54" s="1"/>
      <c r="D54" s="1"/>
      <c r="E54" s="1"/>
      <c r="F54" s="1"/>
      <c r="G54" s="1"/>
      <c r="H54" s="1"/>
      <c r="I54" s="1"/>
      <c r="J54" s="1"/>
      <c r="K54" s="1"/>
      <c r="L54" s="1"/>
      <c r="M54" s="1"/>
      <c r="N54" s="1"/>
      <c r="O54" s="1"/>
      <c r="P54" s="1"/>
      <c r="Q54" s="1"/>
      <c r="R54" s="1"/>
      <c r="S54" s="1"/>
      <c r="T54" s="1"/>
      <c r="U54" s="1"/>
      <c r="V54" s="1"/>
      <c r="W54" s="1"/>
      <c r="X54" s="1"/>
      <c r="Y54" s="1"/>
      <c r="Z54" s="1"/>
      <c r="AA54" s="1"/>
    </row>
    <row r="55" spans="1:27" ht="15.75" customHeight="1" x14ac:dyDescent="0.55000000000000004">
      <c r="A55" s="1"/>
      <c r="B55" s="1"/>
      <c r="C55" s="1"/>
      <c r="D55" s="1"/>
      <c r="E55" s="1"/>
      <c r="F55" s="1"/>
      <c r="G55" s="1"/>
      <c r="H55" s="1"/>
      <c r="I55" s="1"/>
      <c r="J55" s="1"/>
      <c r="K55" s="1"/>
      <c r="L55" s="1"/>
      <c r="M55" s="1"/>
      <c r="N55" s="1"/>
      <c r="O55" s="1"/>
      <c r="P55" s="1"/>
      <c r="Q55" s="1"/>
      <c r="R55" s="1"/>
      <c r="S55" s="1"/>
      <c r="T55" s="1"/>
      <c r="U55" s="1"/>
      <c r="V55" s="1"/>
      <c r="W55" s="1"/>
      <c r="X55" s="1"/>
      <c r="Y55" s="1"/>
      <c r="Z55" s="1"/>
      <c r="AA55" s="1"/>
    </row>
    <row r="56" spans="1:27" ht="15.75" customHeight="1" x14ac:dyDescent="0.55000000000000004">
      <c r="A56" s="1"/>
      <c r="B56" s="1"/>
      <c r="C56" s="1"/>
      <c r="D56" s="1"/>
      <c r="E56" s="1"/>
      <c r="F56" s="1"/>
      <c r="G56" s="1"/>
      <c r="H56" s="1"/>
      <c r="I56" s="1"/>
      <c r="J56" s="1"/>
      <c r="K56" s="1"/>
      <c r="L56" s="1"/>
      <c r="M56" s="1"/>
      <c r="N56" s="1"/>
      <c r="O56" s="1"/>
      <c r="P56" s="1"/>
      <c r="Q56" s="1"/>
      <c r="R56" s="1"/>
      <c r="S56" s="1"/>
      <c r="T56" s="1"/>
      <c r="U56" s="1"/>
      <c r="V56" s="1"/>
      <c r="W56" s="1"/>
      <c r="X56" s="1"/>
      <c r="Y56" s="1"/>
      <c r="Z56" s="1"/>
      <c r="AA56" s="1"/>
    </row>
    <row r="57" spans="1:27" ht="15.75" customHeight="1" x14ac:dyDescent="0.55000000000000004">
      <c r="A57" s="1"/>
      <c r="B57" s="1"/>
      <c r="C57" s="1"/>
      <c r="D57" s="1"/>
      <c r="E57" s="1"/>
      <c r="F57" s="1"/>
      <c r="G57" s="1"/>
      <c r="H57" s="1"/>
      <c r="I57" s="1"/>
      <c r="J57" s="1"/>
      <c r="K57" s="1"/>
      <c r="L57" s="1"/>
      <c r="M57" s="1"/>
      <c r="N57" s="1"/>
      <c r="O57" s="1"/>
      <c r="P57" s="1"/>
      <c r="Q57" s="1"/>
      <c r="R57" s="1"/>
      <c r="S57" s="1"/>
      <c r="T57" s="1"/>
      <c r="U57" s="1"/>
      <c r="V57" s="1"/>
      <c r="W57" s="1"/>
      <c r="X57" s="1"/>
      <c r="Y57" s="1"/>
      <c r="Z57" s="1"/>
      <c r="AA57" s="1"/>
    </row>
    <row r="58" spans="1:27" ht="15.75" customHeight="1" x14ac:dyDescent="0.55000000000000004">
      <c r="A58" s="1"/>
      <c r="B58" s="1"/>
      <c r="C58" s="1"/>
      <c r="D58" s="1"/>
      <c r="E58" s="1"/>
      <c r="F58" s="1"/>
      <c r="G58" s="1"/>
      <c r="H58" s="1"/>
      <c r="I58" s="1"/>
      <c r="J58" s="1"/>
      <c r="K58" s="1"/>
      <c r="L58" s="1"/>
      <c r="M58" s="1"/>
      <c r="N58" s="1"/>
      <c r="O58" s="1"/>
      <c r="P58" s="1"/>
      <c r="Q58" s="1"/>
      <c r="R58" s="1"/>
      <c r="S58" s="1"/>
      <c r="T58" s="1"/>
      <c r="U58" s="1"/>
      <c r="V58" s="1"/>
      <c r="W58" s="1"/>
      <c r="X58" s="1"/>
      <c r="Y58" s="1"/>
      <c r="Z58" s="1"/>
      <c r="AA58" s="1"/>
    </row>
    <row r="59" spans="1:27" ht="15.75" customHeight="1" x14ac:dyDescent="0.55000000000000004">
      <c r="A59" s="1"/>
      <c r="B59" s="1"/>
      <c r="C59" s="1"/>
      <c r="D59" s="1"/>
      <c r="E59" s="1"/>
      <c r="F59" s="1"/>
      <c r="G59" s="1"/>
      <c r="H59" s="1"/>
      <c r="I59" s="1"/>
      <c r="J59" s="1"/>
      <c r="K59" s="1"/>
      <c r="L59" s="1"/>
      <c r="M59" s="1"/>
      <c r="N59" s="1"/>
      <c r="O59" s="1"/>
      <c r="P59" s="1"/>
      <c r="Q59" s="1"/>
      <c r="R59" s="1"/>
      <c r="S59" s="1"/>
      <c r="T59" s="1"/>
      <c r="U59" s="1"/>
      <c r="V59" s="1"/>
      <c r="W59" s="1"/>
      <c r="X59" s="1"/>
      <c r="Y59" s="1"/>
      <c r="Z59" s="1"/>
      <c r="AA59" s="1"/>
    </row>
    <row r="60" spans="1:27" ht="15.75" customHeight="1" x14ac:dyDescent="0.55000000000000004">
      <c r="A60" s="1"/>
      <c r="B60" s="1"/>
      <c r="C60" s="1"/>
      <c r="D60" s="1"/>
      <c r="E60" s="1"/>
      <c r="F60" s="1"/>
      <c r="G60" s="1"/>
      <c r="H60" s="1"/>
      <c r="I60" s="1"/>
      <c r="J60" s="1"/>
      <c r="K60" s="1"/>
      <c r="L60" s="1"/>
      <c r="M60" s="1"/>
      <c r="N60" s="1"/>
      <c r="O60" s="1"/>
      <c r="P60" s="1"/>
      <c r="Q60" s="1"/>
      <c r="R60" s="1"/>
      <c r="S60" s="1"/>
      <c r="T60" s="1"/>
      <c r="U60" s="1"/>
      <c r="V60" s="1"/>
      <c r="W60" s="1"/>
      <c r="X60" s="1"/>
      <c r="Y60" s="1"/>
      <c r="Z60" s="1"/>
      <c r="AA60" s="1"/>
    </row>
    <row r="61" spans="1:27" ht="15.75" customHeight="1" x14ac:dyDescent="0.55000000000000004">
      <c r="A61" s="1"/>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5.75" customHeight="1" x14ac:dyDescent="0.55000000000000004">
      <c r="A62" s="1"/>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5.75" customHeight="1" x14ac:dyDescent="0.55000000000000004">
      <c r="A63" s="1"/>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5.75" customHeight="1" x14ac:dyDescent="0.55000000000000004">
      <c r="A64" s="1"/>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5.75" customHeight="1" x14ac:dyDescent="0.55000000000000004">
      <c r="A65" s="1"/>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5.75" customHeight="1" x14ac:dyDescent="0.55000000000000004">
      <c r="A66" s="1"/>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5.75" customHeight="1" x14ac:dyDescent="0.55000000000000004">
      <c r="A67" s="1"/>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5.75" customHeight="1" x14ac:dyDescent="0.55000000000000004">
      <c r="A68" s="1"/>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5.75" customHeight="1" x14ac:dyDescent="0.55000000000000004">
      <c r="A69" s="1"/>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5.75" customHeight="1" x14ac:dyDescent="0.55000000000000004">
      <c r="A70" s="1"/>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5.75" customHeight="1" x14ac:dyDescent="0.55000000000000004">
      <c r="A71" s="1"/>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5.75" customHeight="1" x14ac:dyDescent="0.55000000000000004">
      <c r="A72" s="1"/>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5.75" customHeight="1" x14ac:dyDescent="0.55000000000000004">
      <c r="A73" s="1"/>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5.75" customHeight="1" x14ac:dyDescent="0.55000000000000004">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5.75" customHeight="1" x14ac:dyDescent="0.55000000000000004">
      <c r="A75" s="1"/>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5.75" customHeight="1" x14ac:dyDescent="0.55000000000000004">
      <c r="A76" s="1"/>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5.75" customHeight="1" x14ac:dyDescent="0.55000000000000004">
      <c r="A77" s="1"/>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5.75" customHeight="1" x14ac:dyDescent="0.55000000000000004">
      <c r="A78" s="1"/>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5.75" customHeight="1" x14ac:dyDescent="0.55000000000000004">
      <c r="A79" s="1"/>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5.75" customHeight="1" x14ac:dyDescent="0.55000000000000004">
      <c r="A80" s="1"/>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5.75" customHeight="1" x14ac:dyDescent="0.55000000000000004">
      <c r="A81" s="1"/>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5.75" customHeight="1" x14ac:dyDescent="0.55000000000000004">
      <c r="A82" s="1"/>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5.75" customHeight="1" x14ac:dyDescent="0.55000000000000004">
      <c r="A83" s="1"/>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5.75" customHeight="1" x14ac:dyDescent="0.55000000000000004">
      <c r="A84" s="1"/>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5.75" customHeight="1" x14ac:dyDescent="0.55000000000000004">
      <c r="A85" s="1"/>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5.75" customHeight="1" x14ac:dyDescent="0.55000000000000004">
      <c r="A86" s="1"/>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5.75" customHeight="1" x14ac:dyDescent="0.55000000000000004">
      <c r="A87" s="1"/>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5.75" customHeight="1" x14ac:dyDescent="0.55000000000000004">
      <c r="A88" s="1"/>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5.75" customHeight="1" x14ac:dyDescent="0.55000000000000004">
      <c r="A89" s="1"/>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5.75" customHeight="1" x14ac:dyDescent="0.55000000000000004">
      <c r="A90" s="1"/>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5.75" customHeight="1" x14ac:dyDescent="0.55000000000000004">
      <c r="A91" s="1"/>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5.75" customHeight="1" x14ac:dyDescent="0.55000000000000004">
      <c r="A92" s="1"/>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5.75" customHeight="1" x14ac:dyDescent="0.55000000000000004">
      <c r="A93" s="1"/>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5.75" customHeight="1" x14ac:dyDescent="0.55000000000000004">
      <c r="A94" s="1"/>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5.75" customHeight="1" x14ac:dyDescent="0.55000000000000004">
      <c r="A95" s="1"/>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5.75" customHeight="1" x14ac:dyDescent="0.55000000000000004">
      <c r="A96" s="1"/>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5.75" customHeight="1" x14ac:dyDescent="0.55000000000000004">
      <c r="A97" s="1"/>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5.75" customHeight="1" x14ac:dyDescent="0.55000000000000004">
      <c r="A98" s="1"/>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5.75" customHeight="1" x14ac:dyDescent="0.55000000000000004">
      <c r="A99" s="1"/>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5.75" customHeight="1" x14ac:dyDescent="0.55000000000000004">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5.75" customHeight="1" x14ac:dyDescent="0.55000000000000004">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5.75" customHeight="1" x14ac:dyDescent="0.55000000000000004">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5.75" customHeight="1" x14ac:dyDescent="0.55000000000000004">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5.75" customHeight="1" x14ac:dyDescent="0.550000000000000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5.75" customHeight="1" x14ac:dyDescent="0.55000000000000004">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5.75" customHeight="1" x14ac:dyDescent="0.55000000000000004">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5.75" customHeight="1" x14ac:dyDescent="0.55000000000000004">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5.75" customHeight="1" x14ac:dyDescent="0.55000000000000004">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5.75" customHeight="1" x14ac:dyDescent="0.55000000000000004">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5.75" customHeight="1" x14ac:dyDescent="0.55000000000000004">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5.75" customHeight="1" x14ac:dyDescent="0.55000000000000004">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5.75" customHeight="1" x14ac:dyDescent="0.55000000000000004">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5.75" customHeight="1" x14ac:dyDescent="0.55000000000000004">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5.75" customHeight="1" x14ac:dyDescent="0.5500000000000000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5.75" customHeight="1" x14ac:dyDescent="0.55000000000000004">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5.75" customHeight="1" x14ac:dyDescent="0.55000000000000004">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5.75" customHeight="1" x14ac:dyDescent="0.55000000000000004">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5.75" customHeight="1" x14ac:dyDescent="0.55000000000000004">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5.75" customHeight="1" x14ac:dyDescent="0.55000000000000004">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5.75" customHeight="1" x14ac:dyDescent="0.55000000000000004">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5.75" customHeight="1" x14ac:dyDescent="0.55000000000000004">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5.75" customHeight="1" x14ac:dyDescent="0.55000000000000004">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5.75" customHeight="1" x14ac:dyDescent="0.55000000000000004">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5.75" customHeight="1" x14ac:dyDescent="0.5500000000000000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5.75" customHeight="1" x14ac:dyDescent="0.55000000000000004">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5.75" customHeight="1" x14ac:dyDescent="0.55000000000000004">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5.75" customHeight="1" x14ac:dyDescent="0.55000000000000004">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5.75" customHeight="1" x14ac:dyDescent="0.55000000000000004">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5.75" customHeight="1" x14ac:dyDescent="0.55000000000000004">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5.75" customHeight="1" x14ac:dyDescent="0.55000000000000004">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5.75" customHeight="1" x14ac:dyDescent="0.55000000000000004">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5.75" customHeight="1" x14ac:dyDescent="0.55000000000000004">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5.75" customHeight="1" x14ac:dyDescent="0.55000000000000004">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5.75" customHeight="1" x14ac:dyDescent="0.5500000000000000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5.75" customHeight="1" x14ac:dyDescent="0.55000000000000004">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5.75" customHeight="1" x14ac:dyDescent="0.55000000000000004">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5.75" customHeight="1" x14ac:dyDescent="0.55000000000000004">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5.75" customHeight="1" x14ac:dyDescent="0.55000000000000004">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5.75" customHeight="1" x14ac:dyDescent="0.55000000000000004">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5.75" customHeight="1" x14ac:dyDescent="0.55000000000000004">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5.75" customHeight="1" x14ac:dyDescent="0.55000000000000004">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5.75" customHeight="1" x14ac:dyDescent="0.55000000000000004">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5.75" customHeight="1" x14ac:dyDescent="0.55000000000000004">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5.75" customHeight="1" x14ac:dyDescent="0.5500000000000000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5.75" customHeight="1" x14ac:dyDescent="0.55000000000000004">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5.75" customHeight="1" x14ac:dyDescent="0.55000000000000004">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5.75" customHeight="1" x14ac:dyDescent="0.55000000000000004">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5.75" customHeight="1" x14ac:dyDescent="0.55000000000000004">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5.75" customHeight="1" x14ac:dyDescent="0.55000000000000004">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5.75" customHeight="1" x14ac:dyDescent="0.55000000000000004">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5.75" customHeight="1" x14ac:dyDescent="0.55000000000000004">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5.75" customHeight="1" x14ac:dyDescent="0.55000000000000004">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5.75" customHeight="1" x14ac:dyDescent="0.55000000000000004">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5.75" customHeight="1" x14ac:dyDescent="0.5500000000000000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5.75" customHeight="1" x14ac:dyDescent="0.55000000000000004">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5.75" customHeight="1" x14ac:dyDescent="0.55000000000000004">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5.75" customHeight="1" x14ac:dyDescent="0.55000000000000004">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5.75" customHeight="1" x14ac:dyDescent="0.55000000000000004">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5.75" customHeight="1" x14ac:dyDescent="0.55000000000000004">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5.75" customHeight="1" x14ac:dyDescent="0.55000000000000004">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5.75" customHeight="1" x14ac:dyDescent="0.55000000000000004">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5.75" customHeight="1" x14ac:dyDescent="0.55000000000000004">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5.75" customHeight="1" x14ac:dyDescent="0.55000000000000004">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5.75" customHeight="1" x14ac:dyDescent="0.5500000000000000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5.75" customHeight="1" x14ac:dyDescent="0.55000000000000004">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5.75" customHeight="1" x14ac:dyDescent="0.55000000000000004">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5.75" customHeight="1" x14ac:dyDescent="0.55000000000000004">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5.75" customHeight="1" x14ac:dyDescent="0.55000000000000004">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5.75" customHeight="1" x14ac:dyDescent="0.55000000000000004">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5.75" customHeight="1" x14ac:dyDescent="0.55000000000000004">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5.75" customHeight="1" x14ac:dyDescent="0.55000000000000004">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5.75" customHeight="1" x14ac:dyDescent="0.55000000000000004">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5.75" customHeight="1" x14ac:dyDescent="0.55000000000000004">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5.75" customHeight="1" x14ac:dyDescent="0.5500000000000000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5.75" customHeight="1" x14ac:dyDescent="0.55000000000000004">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5.75" customHeight="1" x14ac:dyDescent="0.55000000000000004">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5.75" customHeight="1" x14ac:dyDescent="0.55000000000000004">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5.75" customHeight="1" x14ac:dyDescent="0.55000000000000004">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5.75" customHeight="1" x14ac:dyDescent="0.55000000000000004">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5.75" customHeight="1" x14ac:dyDescent="0.55000000000000004">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5.75" customHeight="1" x14ac:dyDescent="0.55000000000000004">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5.75" customHeight="1" x14ac:dyDescent="0.55000000000000004">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5.75" customHeight="1" x14ac:dyDescent="0.55000000000000004">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5.75" customHeight="1" x14ac:dyDescent="0.5500000000000000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5.75" customHeight="1" x14ac:dyDescent="0.55000000000000004">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5.75" customHeight="1" x14ac:dyDescent="0.55000000000000004">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5.75" customHeight="1" x14ac:dyDescent="0.55000000000000004">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5.75" customHeight="1" x14ac:dyDescent="0.55000000000000004">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5.75" customHeight="1" x14ac:dyDescent="0.55000000000000004">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5.75" customHeight="1" x14ac:dyDescent="0.55000000000000004">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5.75" customHeight="1" x14ac:dyDescent="0.55000000000000004">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5.75" customHeight="1" x14ac:dyDescent="0.55000000000000004">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5.75" customHeight="1" x14ac:dyDescent="0.55000000000000004">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5.75" customHeight="1" x14ac:dyDescent="0.5500000000000000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5.75" customHeight="1" x14ac:dyDescent="0.55000000000000004">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5.75" customHeight="1" x14ac:dyDescent="0.55000000000000004">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5.75" customHeight="1" x14ac:dyDescent="0.55000000000000004">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5.75" customHeight="1" x14ac:dyDescent="0.55000000000000004">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5.75" customHeight="1" x14ac:dyDescent="0.55000000000000004">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5.75" customHeight="1" x14ac:dyDescent="0.55000000000000004">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5.75" customHeight="1" x14ac:dyDescent="0.55000000000000004">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5.75" customHeight="1" x14ac:dyDescent="0.55000000000000004">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5.75" customHeight="1" x14ac:dyDescent="0.55000000000000004">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5.75" customHeight="1" x14ac:dyDescent="0.550000000000000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5.75" customHeight="1" x14ac:dyDescent="0.55000000000000004">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5.75" customHeight="1" x14ac:dyDescent="0.55000000000000004">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5.75" customHeight="1" x14ac:dyDescent="0.55000000000000004">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5.75" customHeight="1" x14ac:dyDescent="0.55000000000000004">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5.75" customHeight="1" x14ac:dyDescent="0.55000000000000004">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5.75" customHeight="1" x14ac:dyDescent="0.55000000000000004">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5.75" customHeight="1" x14ac:dyDescent="0.55000000000000004">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5.75" customHeight="1" x14ac:dyDescent="0.55000000000000004">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5.75" customHeight="1" x14ac:dyDescent="0.55000000000000004">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5.75" customHeight="1" x14ac:dyDescent="0.5500000000000000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5.75" customHeight="1" x14ac:dyDescent="0.55000000000000004">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5.75" customHeight="1" x14ac:dyDescent="0.55000000000000004">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5.75" customHeight="1" x14ac:dyDescent="0.55000000000000004">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5.75" customHeight="1" x14ac:dyDescent="0.55000000000000004">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5.75" customHeight="1" x14ac:dyDescent="0.55000000000000004">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5.75" customHeight="1" x14ac:dyDescent="0.55000000000000004">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5.75" customHeight="1" x14ac:dyDescent="0.55000000000000004">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5.75" customHeight="1" x14ac:dyDescent="0.55000000000000004">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5.75" customHeight="1" x14ac:dyDescent="0.55000000000000004">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5.75" customHeight="1" x14ac:dyDescent="0.5500000000000000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5.75" customHeight="1" x14ac:dyDescent="0.55000000000000004">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5.75" customHeight="1" x14ac:dyDescent="0.55000000000000004">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5.75" customHeight="1" x14ac:dyDescent="0.55000000000000004">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5.75" customHeight="1" x14ac:dyDescent="0.55000000000000004">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5.75" customHeight="1" x14ac:dyDescent="0.55000000000000004">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5.75" customHeight="1" x14ac:dyDescent="0.55000000000000004">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5.75" customHeight="1" x14ac:dyDescent="0.55000000000000004">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5.75" customHeight="1" x14ac:dyDescent="0.55000000000000004">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5.75" customHeight="1" x14ac:dyDescent="0.55000000000000004">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5.75" customHeight="1" x14ac:dyDescent="0.5500000000000000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5.75" customHeight="1" x14ac:dyDescent="0.35">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c r="AA235" s="21"/>
    </row>
    <row r="236" spans="1:27" ht="15.75" customHeight="1" x14ac:dyDescent="0.35">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c r="AA236" s="21"/>
    </row>
    <row r="237" spans="1:27" ht="15.75" customHeight="1" x14ac:dyDescent="0.35">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c r="AA237" s="21"/>
    </row>
    <row r="238" spans="1:27" ht="15.75" customHeight="1" x14ac:dyDescent="0.35">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c r="AA238" s="21"/>
    </row>
    <row r="239" spans="1:27" ht="15.75" customHeight="1" x14ac:dyDescent="0.35">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c r="AA239" s="21"/>
    </row>
    <row r="240" spans="1:27" ht="15.75" customHeight="1" x14ac:dyDescent="0.35">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c r="AA240" s="21"/>
    </row>
    <row r="241" spans="1:27" ht="15.75" customHeight="1" x14ac:dyDescent="0.35">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c r="AA241" s="21"/>
    </row>
    <row r="242" spans="1:27" ht="15.75" customHeight="1" x14ac:dyDescent="0.35">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c r="AA242" s="21"/>
    </row>
    <row r="243" spans="1:27" ht="15.75" customHeight="1" x14ac:dyDescent="0.35">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c r="AA243" s="21"/>
    </row>
    <row r="244" spans="1:27" ht="15.75" customHeight="1" x14ac:dyDescent="0.35">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c r="AA244" s="21"/>
    </row>
    <row r="245" spans="1:27" ht="15.75" customHeight="1" x14ac:dyDescent="0.35">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c r="AA245" s="21"/>
    </row>
    <row r="246" spans="1:27" ht="15.75" customHeight="1" x14ac:dyDescent="0.35">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row>
    <row r="247" spans="1:27" ht="15.75" customHeight="1" x14ac:dyDescent="0.35">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c r="AA247" s="21"/>
    </row>
    <row r="248" spans="1:27" ht="15.75" customHeight="1" x14ac:dyDescent="0.35">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c r="AA248" s="21"/>
    </row>
    <row r="249" spans="1:27" ht="15.75" customHeight="1" x14ac:dyDescent="0.35">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c r="AA249" s="21"/>
    </row>
    <row r="250" spans="1:27" ht="15.75" customHeight="1" x14ac:dyDescent="0.35">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c r="AA250" s="21"/>
    </row>
    <row r="251" spans="1:27" ht="15.75" customHeight="1" x14ac:dyDescent="0.35">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c r="AA251" s="21"/>
    </row>
    <row r="252" spans="1:27" ht="15.75" customHeight="1" x14ac:dyDescent="0.35">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c r="AA252" s="21"/>
    </row>
    <row r="253" spans="1:27" ht="15.75" customHeight="1" x14ac:dyDescent="0.35">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c r="AA253" s="21"/>
    </row>
    <row r="254" spans="1:27" ht="15.75" customHeight="1" x14ac:dyDescent="0.35">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c r="AA254" s="21"/>
    </row>
    <row r="255" spans="1:27" ht="15.75" customHeight="1" x14ac:dyDescent="0.35">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c r="AA255" s="21"/>
    </row>
    <row r="256" spans="1:27" ht="15.75" customHeight="1" x14ac:dyDescent="0.35">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c r="AA256" s="21"/>
    </row>
    <row r="257" spans="1:27" ht="15.75" customHeight="1" x14ac:dyDescent="0.35">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c r="AA257" s="21"/>
    </row>
    <row r="258" spans="1:27" ht="15.75" customHeight="1" x14ac:dyDescent="0.35">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c r="AA258" s="21"/>
    </row>
    <row r="259" spans="1:27" ht="15.75" customHeight="1" x14ac:dyDescent="0.35">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c r="AA259" s="21"/>
    </row>
    <row r="260" spans="1:27" ht="15.75" customHeight="1" x14ac:dyDescent="0.35">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c r="AA260" s="21"/>
    </row>
    <row r="261" spans="1:27" ht="15.75" customHeight="1" x14ac:dyDescent="0.35">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c r="AA261" s="21"/>
    </row>
    <row r="262" spans="1:27" ht="15.75" customHeight="1" x14ac:dyDescent="0.35">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c r="AA262" s="21"/>
    </row>
    <row r="263" spans="1:27" ht="15.75" customHeight="1" x14ac:dyDescent="0.35">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c r="AA263" s="21"/>
    </row>
    <row r="264" spans="1:27" ht="15.75" customHeight="1" x14ac:dyDescent="0.35">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c r="AA264" s="21"/>
    </row>
    <row r="265" spans="1:27" ht="15.75" customHeight="1" x14ac:dyDescent="0.35">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c r="AA265" s="21"/>
    </row>
    <row r="266" spans="1:27" ht="15.75" customHeight="1" x14ac:dyDescent="0.35">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c r="AA266" s="21"/>
    </row>
    <row r="267" spans="1:27" ht="15.75" customHeight="1" x14ac:dyDescent="0.35">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c r="AA267" s="21"/>
    </row>
    <row r="268" spans="1:27" ht="15.75" customHeight="1" x14ac:dyDescent="0.35">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c r="AA268" s="21"/>
    </row>
    <row r="269" spans="1:27" ht="15.75" customHeight="1" x14ac:dyDescent="0.35">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c r="AA269" s="21"/>
    </row>
    <row r="270" spans="1:27" ht="15.75" customHeight="1" x14ac:dyDescent="0.35">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c r="AA270" s="21"/>
    </row>
    <row r="271" spans="1:27" ht="15.75" customHeight="1" x14ac:dyDescent="0.35">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c r="AA271" s="21"/>
    </row>
    <row r="272" spans="1:27" ht="15.75" customHeight="1" x14ac:dyDescent="0.35">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c r="AA272" s="21"/>
    </row>
    <row r="273" spans="1:27" ht="15.75" customHeight="1" x14ac:dyDescent="0.35">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c r="AA273" s="21"/>
    </row>
    <row r="274" spans="1:27" ht="15.75" customHeight="1" x14ac:dyDescent="0.35">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c r="AA274" s="21"/>
    </row>
    <row r="275" spans="1:27" ht="15.75" customHeight="1" x14ac:dyDescent="0.35">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c r="AA275" s="21"/>
    </row>
    <row r="276" spans="1:27" ht="15.75" customHeight="1" x14ac:dyDescent="0.35">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c r="AA276" s="21"/>
    </row>
    <row r="277" spans="1:27" ht="15.75" customHeight="1" x14ac:dyDescent="0.35">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c r="AA277" s="21"/>
    </row>
    <row r="278" spans="1:27" ht="15.75" customHeight="1" x14ac:dyDescent="0.35">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c r="AA278" s="21"/>
    </row>
    <row r="279" spans="1:27" ht="15.75" customHeight="1" x14ac:dyDescent="0.35">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c r="AA279" s="21"/>
    </row>
    <row r="280" spans="1:27" ht="15.75" customHeight="1" x14ac:dyDescent="0.35">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c r="AA280" s="21"/>
    </row>
    <row r="281" spans="1:27" ht="15.75" customHeight="1" x14ac:dyDescent="0.35">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c r="AA281" s="21"/>
    </row>
    <row r="282" spans="1:27" ht="15.75" customHeight="1" x14ac:dyDescent="0.35">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c r="AA282" s="21"/>
    </row>
    <row r="283" spans="1:27" ht="15.75" customHeight="1" x14ac:dyDescent="0.35">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c r="AA283" s="21"/>
    </row>
    <row r="284" spans="1:27" ht="15.75" customHeight="1" x14ac:dyDescent="0.35">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c r="AA284" s="21"/>
    </row>
    <row r="285" spans="1:27" ht="15.75" customHeight="1" x14ac:dyDescent="0.35">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c r="AA285" s="21"/>
    </row>
    <row r="286" spans="1:27" ht="15.75" customHeight="1" x14ac:dyDescent="0.35">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c r="AA286" s="21"/>
    </row>
    <row r="287" spans="1:27" ht="15.75" customHeight="1" x14ac:dyDescent="0.35">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c r="AA287" s="21"/>
    </row>
    <row r="288" spans="1:27" ht="15.75" customHeight="1" x14ac:dyDescent="0.35">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c r="AA288" s="21"/>
    </row>
    <row r="289" spans="1:27" ht="15.75" customHeight="1" x14ac:dyDescent="0.35">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c r="AA289" s="21"/>
    </row>
    <row r="290" spans="1:27" ht="15.75" customHeight="1" x14ac:dyDescent="0.35">
      <c r="A290" s="21"/>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c r="AA290" s="21"/>
    </row>
    <row r="291" spans="1:27" ht="15.75" customHeight="1" x14ac:dyDescent="0.35">
      <c r="A291" s="21"/>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c r="AA291" s="21"/>
    </row>
    <row r="292" spans="1:27" ht="15.75" customHeight="1" x14ac:dyDescent="0.35">
      <c r="A292" s="21"/>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c r="AA292" s="21"/>
    </row>
    <row r="293" spans="1:27" ht="15.75" customHeight="1" x14ac:dyDescent="0.35">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c r="AA293" s="21"/>
    </row>
    <row r="294" spans="1:27" ht="15.75" customHeight="1" x14ac:dyDescent="0.35">
      <c r="A294" s="21"/>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c r="AA294" s="21"/>
    </row>
    <row r="295" spans="1:27" ht="15.75" customHeight="1" x14ac:dyDescent="0.35">
      <c r="A295" s="21"/>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c r="AA295" s="21"/>
    </row>
    <row r="296" spans="1:27" ht="15.75" customHeight="1" x14ac:dyDescent="0.35">
      <c r="A296" s="21"/>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c r="AA296" s="21"/>
    </row>
    <row r="297" spans="1:27" ht="15.75" customHeight="1" x14ac:dyDescent="0.35">
      <c r="A297" s="21"/>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c r="AA297" s="21"/>
    </row>
    <row r="298" spans="1:27" ht="15.75" customHeight="1" x14ac:dyDescent="0.35">
      <c r="A298" s="21"/>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c r="AA298" s="21"/>
    </row>
    <row r="299" spans="1:27" ht="15.75" customHeight="1" x14ac:dyDescent="0.35">
      <c r="A299" s="21"/>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c r="AA299" s="21"/>
    </row>
    <row r="300" spans="1:27" ht="15.75" customHeight="1" x14ac:dyDescent="0.35">
      <c r="A300" s="21"/>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c r="AA300" s="21"/>
    </row>
    <row r="301" spans="1:27" ht="15.75" customHeight="1" x14ac:dyDescent="0.35">
      <c r="A301" s="21"/>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c r="AA301" s="21"/>
    </row>
    <row r="302" spans="1:27" ht="15.75" customHeight="1" x14ac:dyDescent="0.35">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c r="AA302" s="21"/>
    </row>
    <row r="303" spans="1:27" ht="15.75" customHeight="1" x14ac:dyDescent="0.35">
      <c r="A303" s="21"/>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c r="AA303" s="21"/>
    </row>
    <row r="304" spans="1:27" ht="15.75" customHeight="1" x14ac:dyDescent="0.35">
      <c r="A304" s="21"/>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c r="AA304" s="21"/>
    </row>
    <row r="305" spans="1:27" ht="15.75" customHeight="1" x14ac:dyDescent="0.35">
      <c r="A305" s="21"/>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c r="AA305" s="21"/>
    </row>
    <row r="306" spans="1:27" ht="15.75" customHeight="1" x14ac:dyDescent="0.35">
      <c r="A306" s="21"/>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c r="AA306" s="21"/>
    </row>
    <row r="307" spans="1:27" ht="15.75" customHeight="1" x14ac:dyDescent="0.35">
      <c r="A307" s="21"/>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c r="AA307" s="21"/>
    </row>
    <row r="308" spans="1:27" ht="15.75" customHeight="1" x14ac:dyDescent="0.35">
      <c r="A308" s="21"/>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c r="AA308" s="21"/>
    </row>
    <row r="309" spans="1:27" ht="15.75" customHeight="1" x14ac:dyDescent="0.35">
      <c r="A309" s="21"/>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c r="AA309" s="21"/>
    </row>
    <row r="310" spans="1:27" ht="15.75" customHeight="1" x14ac:dyDescent="0.35">
      <c r="A310" s="21"/>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c r="AA310" s="21"/>
    </row>
    <row r="311" spans="1:27" ht="15.75" customHeight="1" x14ac:dyDescent="0.35">
      <c r="A311" s="21"/>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c r="AA311" s="21"/>
    </row>
    <row r="312" spans="1:27" ht="15.75" customHeight="1" x14ac:dyDescent="0.35">
      <c r="A312" s="21"/>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c r="AA312" s="21"/>
    </row>
    <row r="313" spans="1:27" ht="15.75" customHeight="1" x14ac:dyDescent="0.35">
      <c r="A313" s="21"/>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c r="AA313" s="21"/>
    </row>
    <row r="314" spans="1:27" ht="15.75" customHeight="1" x14ac:dyDescent="0.35">
      <c r="A314" s="21"/>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c r="AA314" s="21"/>
    </row>
    <row r="315" spans="1:27" ht="15.75" customHeight="1" x14ac:dyDescent="0.35">
      <c r="A315" s="21"/>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c r="AA315" s="21"/>
    </row>
    <row r="316" spans="1:27" ht="15.75" customHeight="1" x14ac:dyDescent="0.35">
      <c r="A316" s="21"/>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c r="AA316" s="21"/>
    </row>
    <row r="317" spans="1:27" ht="15.75" customHeight="1" x14ac:dyDescent="0.35">
      <c r="A317" s="21"/>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c r="AA317" s="21"/>
    </row>
    <row r="318" spans="1:27" ht="15.75" customHeight="1" x14ac:dyDescent="0.35">
      <c r="A318" s="21"/>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c r="AA318" s="21"/>
    </row>
    <row r="319" spans="1:27" ht="15.75" customHeight="1" x14ac:dyDescent="0.35">
      <c r="A319" s="21"/>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c r="AA319" s="21"/>
    </row>
    <row r="320" spans="1:27" ht="15.75" customHeight="1" x14ac:dyDescent="0.35">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c r="AA320" s="21"/>
    </row>
    <row r="321" spans="1:27" ht="15.75" customHeight="1" x14ac:dyDescent="0.35">
      <c r="A321" s="21"/>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c r="AA321" s="21"/>
    </row>
    <row r="322" spans="1:27" ht="15.75" customHeight="1" x14ac:dyDescent="0.35">
      <c r="A322" s="21"/>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c r="AA322" s="21"/>
    </row>
    <row r="323" spans="1:27" ht="15.75" customHeight="1" x14ac:dyDescent="0.35">
      <c r="A323" s="21"/>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c r="AA323" s="21"/>
    </row>
    <row r="324" spans="1:27" ht="15.75" customHeight="1" x14ac:dyDescent="0.35">
      <c r="A324" s="21"/>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c r="AA324" s="21"/>
    </row>
    <row r="325" spans="1:27" ht="15.75" customHeight="1" x14ac:dyDescent="0.35">
      <c r="A325" s="21"/>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c r="AA325" s="21"/>
    </row>
    <row r="326" spans="1:27" ht="15.75" customHeight="1" x14ac:dyDescent="0.35">
      <c r="A326" s="21"/>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c r="AA326" s="21"/>
    </row>
    <row r="327" spans="1:27" ht="15.75" customHeight="1" x14ac:dyDescent="0.35">
      <c r="A327" s="21"/>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c r="AA327" s="21"/>
    </row>
    <row r="328" spans="1:27" ht="15.75" customHeight="1" x14ac:dyDescent="0.35">
      <c r="A328" s="21"/>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c r="AA328" s="21"/>
    </row>
    <row r="329" spans="1:27" ht="15.75" customHeight="1" x14ac:dyDescent="0.35">
      <c r="A329" s="21"/>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c r="AA329" s="21"/>
    </row>
    <row r="330" spans="1:27" ht="15.75" customHeight="1" x14ac:dyDescent="0.35">
      <c r="A330" s="21"/>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c r="AA330" s="21"/>
    </row>
    <row r="331" spans="1:27" ht="15.75" customHeight="1" x14ac:dyDescent="0.35">
      <c r="A331" s="21"/>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c r="AA331" s="21"/>
    </row>
    <row r="332" spans="1:27" ht="15.75" customHeight="1" x14ac:dyDescent="0.35">
      <c r="A332" s="21"/>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c r="AA332" s="21"/>
    </row>
    <row r="333" spans="1:27" ht="15.75" customHeight="1" x14ac:dyDescent="0.35">
      <c r="A333" s="21"/>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c r="AA333" s="21"/>
    </row>
    <row r="334" spans="1:27" ht="15.75" customHeight="1" x14ac:dyDescent="0.35">
      <c r="A334" s="21"/>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c r="AA334" s="21"/>
    </row>
    <row r="335" spans="1:27" ht="15.75" customHeight="1" x14ac:dyDescent="0.35">
      <c r="A335" s="21"/>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c r="AA335" s="21"/>
    </row>
    <row r="336" spans="1:27" ht="15.75" customHeight="1" x14ac:dyDescent="0.35">
      <c r="A336" s="21"/>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c r="AA336" s="21"/>
    </row>
    <row r="337" spans="1:27" ht="15.75" customHeight="1" x14ac:dyDescent="0.35">
      <c r="A337" s="21"/>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c r="AA337" s="21"/>
    </row>
    <row r="338" spans="1:27" ht="15.75" customHeight="1" x14ac:dyDescent="0.35">
      <c r="A338" s="21"/>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c r="AA338" s="21"/>
    </row>
    <row r="339" spans="1:27" ht="15.75" customHeight="1" x14ac:dyDescent="0.35">
      <c r="A339" s="21"/>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c r="AA339" s="21"/>
    </row>
    <row r="340" spans="1:27" ht="15.75" customHeight="1" x14ac:dyDescent="0.35">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c r="AA340" s="21"/>
    </row>
    <row r="341" spans="1:27" ht="15.75" customHeight="1" x14ac:dyDescent="0.35">
      <c r="A341" s="21"/>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c r="AA341" s="21"/>
    </row>
    <row r="342" spans="1:27" ht="15.75" customHeight="1" x14ac:dyDescent="0.35">
      <c r="A342" s="21"/>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c r="AA342" s="21"/>
    </row>
    <row r="343" spans="1:27" ht="15.75" customHeight="1" x14ac:dyDescent="0.35">
      <c r="A343" s="21"/>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c r="AA343" s="21"/>
    </row>
    <row r="344" spans="1:27" ht="15.75" customHeight="1" x14ac:dyDescent="0.35">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c r="AA344" s="21"/>
    </row>
    <row r="345" spans="1:27" ht="15.75" customHeight="1" x14ac:dyDescent="0.35">
      <c r="A345" s="21"/>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c r="AA345" s="21"/>
    </row>
    <row r="346" spans="1:27" ht="15.75" customHeight="1" x14ac:dyDescent="0.35">
      <c r="A346" s="21"/>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c r="AA346" s="21"/>
    </row>
    <row r="347" spans="1:27" ht="15.75" customHeight="1" x14ac:dyDescent="0.35">
      <c r="A347" s="21"/>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c r="AA347" s="21"/>
    </row>
    <row r="348" spans="1:27" ht="15.75" customHeight="1" x14ac:dyDescent="0.35">
      <c r="A348" s="21"/>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c r="AA348" s="21"/>
    </row>
    <row r="349" spans="1:27" ht="15.75" customHeight="1" x14ac:dyDescent="0.35">
      <c r="A349" s="21"/>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c r="AA349" s="21"/>
    </row>
    <row r="350" spans="1:27" ht="15.75" customHeight="1" x14ac:dyDescent="0.35">
      <c r="A350" s="21"/>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c r="AA350" s="21"/>
    </row>
    <row r="351" spans="1:27" ht="15.75" customHeight="1" x14ac:dyDescent="0.35">
      <c r="A351" s="21"/>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c r="AA351" s="21"/>
    </row>
    <row r="352" spans="1:27" ht="15.75" customHeight="1" x14ac:dyDescent="0.35">
      <c r="A352" s="21"/>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c r="AA352" s="21"/>
    </row>
    <row r="353" spans="1:27" ht="15.75" customHeight="1" x14ac:dyDescent="0.35">
      <c r="A353" s="21"/>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c r="AA353" s="21"/>
    </row>
    <row r="354" spans="1:27" ht="15.75" customHeight="1" x14ac:dyDescent="0.35">
      <c r="A354" s="21"/>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c r="AA354" s="21"/>
    </row>
    <row r="355" spans="1:27" ht="15.75" customHeight="1" x14ac:dyDescent="0.35">
      <c r="A355" s="21"/>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c r="AA355" s="21"/>
    </row>
    <row r="356" spans="1:27" ht="15.75" customHeight="1" x14ac:dyDescent="0.35">
      <c r="A356" s="21"/>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c r="AA356" s="21"/>
    </row>
    <row r="357" spans="1:27" ht="15.75" customHeight="1" x14ac:dyDescent="0.35">
      <c r="A357" s="21"/>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c r="AA357" s="21"/>
    </row>
    <row r="358" spans="1:27" ht="15.75" customHeight="1" x14ac:dyDescent="0.35">
      <c r="A358" s="21"/>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c r="AA358" s="21"/>
    </row>
    <row r="359" spans="1:27" ht="15.75" customHeight="1" x14ac:dyDescent="0.35">
      <c r="A359" s="21"/>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c r="AA359" s="21"/>
    </row>
    <row r="360" spans="1:27" ht="15.75" customHeight="1" x14ac:dyDescent="0.35">
      <c r="A360" s="21"/>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c r="AA360" s="21"/>
    </row>
    <row r="361" spans="1:27" ht="15.75" customHeight="1" x14ac:dyDescent="0.35">
      <c r="A361" s="21"/>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c r="AA361" s="21"/>
    </row>
    <row r="362" spans="1:27" ht="15.75" customHeight="1" x14ac:dyDescent="0.35">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c r="AA362" s="21"/>
    </row>
    <row r="363" spans="1:27" ht="15.75" customHeight="1" x14ac:dyDescent="0.35">
      <c r="A363" s="21"/>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c r="AA363" s="21"/>
    </row>
    <row r="364" spans="1:27" ht="15.75" customHeight="1" x14ac:dyDescent="0.35">
      <c r="A364" s="21"/>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c r="AA364" s="21"/>
    </row>
    <row r="365" spans="1:27" ht="15.75" customHeight="1" x14ac:dyDescent="0.35">
      <c r="A365" s="21"/>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c r="AA365" s="21"/>
    </row>
    <row r="366" spans="1:27" ht="15.75" customHeight="1" x14ac:dyDescent="0.35">
      <c r="A366" s="21"/>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c r="AA366" s="21"/>
    </row>
    <row r="367" spans="1:27" ht="15.75" customHeight="1" x14ac:dyDescent="0.35">
      <c r="A367" s="21"/>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c r="AA367" s="21"/>
    </row>
    <row r="368" spans="1:27" ht="15.75" customHeight="1" x14ac:dyDescent="0.35">
      <c r="A368" s="21"/>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c r="AA368" s="21"/>
    </row>
    <row r="369" spans="1:27" ht="15.75" customHeight="1" x14ac:dyDescent="0.35">
      <c r="A369" s="21"/>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c r="AA369" s="21"/>
    </row>
    <row r="370" spans="1:27" ht="15.75" customHeight="1" x14ac:dyDescent="0.35">
      <c r="A370" s="21"/>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c r="AA370" s="21"/>
    </row>
    <row r="371" spans="1:27" ht="15.75" customHeight="1" x14ac:dyDescent="0.35">
      <c r="A371" s="21"/>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c r="AA371" s="21"/>
    </row>
    <row r="372" spans="1:27" ht="15.75" customHeight="1" x14ac:dyDescent="0.35">
      <c r="A372" s="21"/>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c r="AA372" s="21"/>
    </row>
    <row r="373" spans="1:27" ht="15.75" customHeight="1" x14ac:dyDescent="0.35">
      <c r="A373" s="21"/>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c r="AA373" s="21"/>
    </row>
    <row r="374" spans="1:27" ht="15.75" customHeight="1" x14ac:dyDescent="0.35">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c r="AA374" s="21"/>
    </row>
    <row r="375" spans="1:27" ht="15.75" customHeight="1" x14ac:dyDescent="0.35">
      <c r="A375" s="21"/>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c r="AA375" s="21"/>
    </row>
    <row r="376" spans="1:27" ht="15.75" customHeight="1" x14ac:dyDescent="0.35">
      <c r="A376" s="21"/>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c r="AA376" s="21"/>
    </row>
    <row r="377" spans="1:27" ht="15.75" customHeight="1" x14ac:dyDescent="0.35">
      <c r="A377" s="21"/>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c r="AA377" s="21"/>
    </row>
    <row r="378" spans="1:27" ht="15.75" customHeight="1" x14ac:dyDescent="0.35">
      <c r="A378" s="21"/>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c r="AA378" s="21"/>
    </row>
    <row r="379" spans="1:27" ht="15.75" customHeight="1" x14ac:dyDescent="0.35">
      <c r="A379" s="21"/>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c r="AA379" s="21"/>
    </row>
    <row r="380" spans="1:27" ht="15.75" customHeight="1" x14ac:dyDescent="0.35">
      <c r="A380" s="21"/>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c r="AA380" s="21"/>
    </row>
    <row r="381" spans="1:27" ht="15.75" customHeight="1" x14ac:dyDescent="0.35">
      <c r="A381" s="21"/>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c r="AA381" s="21"/>
    </row>
    <row r="382" spans="1:27" ht="15.75" customHeight="1" x14ac:dyDescent="0.35">
      <c r="A382" s="21"/>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c r="AA382" s="21"/>
    </row>
    <row r="383" spans="1:27" ht="15.75" customHeight="1" x14ac:dyDescent="0.35">
      <c r="A383" s="21"/>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c r="AA383" s="21"/>
    </row>
    <row r="384" spans="1:27" ht="15.75" customHeight="1" x14ac:dyDescent="0.35">
      <c r="A384" s="21"/>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c r="AA384" s="21"/>
    </row>
    <row r="385" spans="1:27" ht="15.75" customHeight="1" x14ac:dyDescent="0.35">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c r="AA385" s="21"/>
    </row>
    <row r="386" spans="1:27" ht="15.75" customHeight="1" x14ac:dyDescent="0.35">
      <c r="A386" s="21"/>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c r="AA386" s="21"/>
    </row>
    <row r="387" spans="1:27" ht="15.75" customHeight="1" x14ac:dyDescent="0.35">
      <c r="A387" s="21"/>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c r="AA387" s="21"/>
    </row>
    <row r="388" spans="1:27" ht="15.75" customHeight="1" x14ac:dyDescent="0.35">
      <c r="A388" s="21"/>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c r="AA388" s="21"/>
    </row>
    <row r="389" spans="1:27" ht="15.75" customHeight="1" x14ac:dyDescent="0.35">
      <c r="A389" s="21"/>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c r="AA389" s="21"/>
    </row>
    <row r="390" spans="1:27" ht="15.75" customHeight="1" x14ac:dyDescent="0.35">
      <c r="A390" s="21"/>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c r="AA390" s="21"/>
    </row>
    <row r="391" spans="1:27" ht="15.75" customHeight="1" x14ac:dyDescent="0.35">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c r="AA391" s="21"/>
    </row>
    <row r="392" spans="1:27" ht="15.75" customHeight="1" x14ac:dyDescent="0.35">
      <c r="A392" s="21"/>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c r="AA392" s="21"/>
    </row>
    <row r="393" spans="1:27" ht="15.75" customHeight="1" x14ac:dyDescent="0.35">
      <c r="A393" s="21"/>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c r="AA393" s="21"/>
    </row>
    <row r="394" spans="1:27" ht="15.75" customHeight="1" x14ac:dyDescent="0.35">
      <c r="A394" s="21"/>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c r="AA394" s="21"/>
    </row>
    <row r="395" spans="1:27" ht="15.75" customHeight="1" x14ac:dyDescent="0.35">
      <c r="A395" s="21"/>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c r="AA395" s="21"/>
    </row>
    <row r="396" spans="1:27" ht="15.75" customHeight="1" x14ac:dyDescent="0.35">
      <c r="A396" s="21"/>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c r="AA396" s="21"/>
    </row>
    <row r="397" spans="1:27" ht="15.75" customHeight="1" x14ac:dyDescent="0.35">
      <c r="A397" s="21"/>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c r="AA397" s="21"/>
    </row>
    <row r="398" spans="1:27" ht="15.75" customHeight="1" x14ac:dyDescent="0.35">
      <c r="A398" s="21"/>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c r="AA398" s="21"/>
    </row>
    <row r="399" spans="1:27" ht="15.75" customHeight="1" x14ac:dyDescent="0.35">
      <c r="A399" s="21"/>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c r="AA399" s="21"/>
    </row>
    <row r="400" spans="1:27" ht="15.75" customHeight="1" x14ac:dyDescent="0.35">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c r="AA400" s="21"/>
    </row>
    <row r="401" spans="1:27" ht="15.75" customHeight="1" x14ac:dyDescent="0.35">
      <c r="A401" s="21"/>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c r="AA401" s="21"/>
    </row>
    <row r="402" spans="1:27" ht="15.75" customHeight="1" x14ac:dyDescent="0.35">
      <c r="A402" s="21"/>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c r="AA402" s="21"/>
    </row>
    <row r="403" spans="1:27" ht="15.75" customHeight="1" x14ac:dyDescent="0.35">
      <c r="A403" s="21"/>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c r="AA403" s="21"/>
    </row>
    <row r="404" spans="1:27" ht="15.75" customHeight="1" x14ac:dyDescent="0.35">
      <c r="A404" s="21"/>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c r="AA404" s="21"/>
    </row>
    <row r="405" spans="1:27" ht="15.75" customHeight="1" x14ac:dyDescent="0.35">
      <c r="A405" s="21"/>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c r="AA405" s="21"/>
    </row>
    <row r="406" spans="1:27" ht="15.75" customHeight="1" x14ac:dyDescent="0.35">
      <c r="A406" s="21"/>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c r="AA406" s="21"/>
    </row>
    <row r="407" spans="1:27" ht="15.75" customHeight="1" x14ac:dyDescent="0.35">
      <c r="A407" s="21"/>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c r="AA407" s="21"/>
    </row>
    <row r="408" spans="1:27" ht="15.75" customHeight="1" x14ac:dyDescent="0.35">
      <c r="A408" s="21"/>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c r="AA408" s="21"/>
    </row>
    <row r="409" spans="1:27" ht="15.75" customHeight="1" x14ac:dyDescent="0.35">
      <c r="A409" s="21"/>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c r="AA409" s="21"/>
    </row>
    <row r="410" spans="1:27" ht="15.75" customHeight="1" x14ac:dyDescent="0.35">
      <c r="A410" s="21"/>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c r="AA410" s="21"/>
    </row>
    <row r="411" spans="1:27" ht="15.75" customHeight="1" x14ac:dyDescent="0.35">
      <c r="A411" s="21"/>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c r="AA411" s="21"/>
    </row>
    <row r="412" spans="1:27" ht="15.75" customHeight="1" x14ac:dyDescent="0.35">
      <c r="A412" s="21"/>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c r="AA412" s="21"/>
    </row>
    <row r="413" spans="1:27" ht="15.75" customHeight="1" x14ac:dyDescent="0.35">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c r="AA413" s="21"/>
    </row>
    <row r="414" spans="1:27" ht="15.75" customHeight="1" x14ac:dyDescent="0.35">
      <c r="A414" s="21"/>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c r="AA414" s="21"/>
    </row>
    <row r="415" spans="1:27" ht="15.75" customHeight="1" x14ac:dyDescent="0.35">
      <c r="A415" s="21"/>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c r="AA415" s="21"/>
    </row>
    <row r="416" spans="1:27" ht="15.75" customHeight="1" x14ac:dyDescent="0.35">
      <c r="A416" s="21"/>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c r="AA416" s="21"/>
    </row>
    <row r="417" spans="1:27" ht="15.75" customHeight="1" x14ac:dyDescent="0.35">
      <c r="A417" s="21"/>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c r="AA417" s="21"/>
    </row>
    <row r="418" spans="1:27" ht="15.75" customHeight="1" x14ac:dyDescent="0.35">
      <c r="A418" s="21"/>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c r="AA418" s="21"/>
    </row>
    <row r="419" spans="1:27" ht="15.75" customHeight="1" x14ac:dyDescent="0.35">
      <c r="A419" s="21"/>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c r="AA419" s="21"/>
    </row>
    <row r="420" spans="1:27" ht="15.75" customHeight="1" x14ac:dyDescent="0.35">
      <c r="A420" s="21"/>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c r="AA420" s="21"/>
    </row>
    <row r="421" spans="1:27" ht="15.75" customHeight="1" x14ac:dyDescent="0.35">
      <c r="A421" s="21"/>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c r="AA421" s="21"/>
    </row>
    <row r="422" spans="1:27" ht="15.75" customHeight="1" x14ac:dyDescent="0.35">
      <c r="A422" s="21"/>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c r="AA422" s="21"/>
    </row>
    <row r="423" spans="1:27" ht="15.75" customHeight="1" x14ac:dyDescent="0.35">
      <c r="A423" s="21"/>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c r="AA423" s="21"/>
    </row>
    <row r="424" spans="1:27" ht="15.75" customHeight="1" x14ac:dyDescent="0.35">
      <c r="A424" s="21"/>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c r="AA424" s="21"/>
    </row>
    <row r="425" spans="1:27" ht="15.75" customHeight="1" x14ac:dyDescent="0.35">
      <c r="A425" s="21"/>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c r="AA425" s="21"/>
    </row>
    <row r="426" spans="1:27" ht="15.75" customHeight="1" x14ac:dyDescent="0.35">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c r="AA426" s="21"/>
    </row>
    <row r="427" spans="1:27" ht="15.75" customHeight="1" x14ac:dyDescent="0.35">
      <c r="A427" s="21"/>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c r="AA427" s="21"/>
    </row>
    <row r="428" spans="1:27" ht="15.75" customHeight="1" x14ac:dyDescent="0.35">
      <c r="A428" s="21"/>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c r="AA428" s="21"/>
    </row>
    <row r="429" spans="1:27" ht="15.75" customHeight="1" x14ac:dyDescent="0.35">
      <c r="A429" s="21"/>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c r="AA429" s="21"/>
    </row>
    <row r="430" spans="1:27" ht="15.75" customHeight="1" x14ac:dyDescent="0.35">
      <c r="A430" s="21"/>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c r="AA430" s="21"/>
    </row>
    <row r="431" spans="1:27" ht="15.75" customHeight="1" x14ac:dyDescent="0.35">
      <c r="A431" s="21"/>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c r="AA431" s="21"/>
    </row>
    <row r="432" spans="1:27" ht="15.75" customHeight="1" x14ac:dyDescent="0.35">
      <c r="A432" s="21"/>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c r="AA432" s="21"/>
    </row>
    <row r="433" spans="1:27" ht="15.75" customHeight="1" x14ac:dyDescent="0.35">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c r="AA433" s="21"/>
    </row>
    <row r="434" spans="1:27" ht="15.75" customHeight="1" x14ac:dyDescent="0.35">
      <c r="A434" s="21"/>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c r="AA434" s="21"/>
    </row>
    <row r="435" spans="1:27" ht="15.75" customHeight="1" x14ac:dyDescent="0.35">
      <c r="A435" s="21"/>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c r="AA435" s="21"/>
    </row>
    <row r="436" spans="1:27" ht="15.75" customHeight="1" x14ac:dyDescent="0.35">
      <c r="A436" s="21"/>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c r="AA436" s="21"/>
    </row>
    <row r="437" spans="1:27" ht="15.75" customHeight="1" x14ac:dyDescent="0.35">
      <c r="A437" s="21"/>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c r="AA437" s="21"/>
    </row>
    <row r="438" spans="1:27" ht="15.75" customHeight="1" x14ac:dyDescent="0.35">
      <c r="A438" s="21"/>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c r="AA438" s="21"/>
    </row>
    <row r="439" spans="1:27" ht="15.75" customHeight="1" x14ac:dyDescent="0.35">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c r="AA439" s="21"/>
    </row>
    <row r="440" spans="1:27" ht="15.75" customHeight="1" x14ac:dyDescent="0.35">
      <c r="A440" s="21"/>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c r="AA440" s="21"/>
    </row>
    <row r="441" spans="1:27" ht="15.75" customHeight="1" x14ac:dyDescent="0.35">
      <c r="A441" s="21"/>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c r="AA441" s="21"/>
    </row>
    <row r="442" spans="1:27" ht="15.75" customHeight="1" x14ac:dyDescent="0.35">
      <c r="A442" s="21"/>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c r="AA442" s="21"/>
    </row>
    <row r="443" spans="1:27" ht="15.75" customHeight="1" x14ac:dyDescent="0.35">
      <c r="A443" s="21"/>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c r="AA443" s="21"/>
    </row>
    <row r="444" spans="1:27" ht="15.75" customHeight="1" x14ac:dyDescent="0.35">
      <c r="A444" s="21"/>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c r="AA444" s="21"/>
    </row>
    <row r="445" spans="1:27" ht="15.75" customHeight="1" x14ac:dyDescent="0.35">
      <c r="A445" s="21"/>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c r="AA445" s="21"/>
    </row>
    <row r="446" spans="1:27" ht="15.75" customHeight="1" x14ac:dyDescent="0.35">
      <c r="A446" s="21"/>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c r="AA446" s="21"/>
    </row>
    <row r="447" spans="1:27" ht="15.75" customHeight="1" x14ac:dyDescent="0.35">
      <c r="A447" s="21"/>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c r="AA447" s="21"/>
    </row>
    <row r="448" spans="1:27" ht="15.75" customHeight="1" x14ac:dyDescent="0.35">
      <c r="A448" s="21"/>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c r="AA448" s="21"/>
    </row>
    <row r="449" spans="1:27" ht="15.75" customHeight="1" x14ac:dyDescent="0.35">
      <c r="A449" s="21"/>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c r="AA449" s="21"/>
    </row>
    <row r="450" spans="1:27" ht="15.75" customHeight="1" x14ac:dyDescent="0.35">
      <c r="A450" s="21"/>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c r="AA450" s="21"/>
    </row>
    <row r="451" spans="1:27" ht="15.75" customHeight="1" x14ac:dyDescent="0.35">
      <c r="A451" s="21"/>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c r="AA451" s="21"/>
    </row>
    <row r="452" spans="1:27" ht="15.75" customHeight="1" x14ac:dyDescent="0.35">
      <c r="A452" s="21"/>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c r="AA452" s="21"/>
    </row>
    <row r="453" spans="1:27" ht="15.75" customHeight="1" x14ac:dyDescent="0.35">
      <c r="A453" s="21"/>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c r="AA453" s="21"/>
    </row>
    <row r="454" spans="1:27" ht="15.75" customHeight="1" x14ac:dyDescent="0.35">
      <c r="A454" s="21"/>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c r="AA454" s="21"/>
    </row>
    <row r="455" spans="1:27" ht="15.75" customHeight="1" x14ac:dyDescent="0.35">
      <c r="A455" s="21"/>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c r="AA455" s="21"/>
    </row>
    <row r="456" spans="1:27" ht="15.75" customHeight="1" x14ac:dyDescent="0.35">
      <c r="A456" s="21"/>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c r="AA456" s="21"/>
    </row>
    <row r="457" spans="1:27" ht="15.75" customHeight="1" x14ac:dyDescent="0.35">
      <c r="A457" s="21"/>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c r="AA457" s="21"/>
    </row>
    <row r="458" spans="1:27" ht="15.75" customHeight="1" x14ac:dyDescent="0.35">
      <c r="A458" s="21"/>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c r="AA458" s="21"/>
    </row>
    <row r="459" spans="1:27" ht="15.75" customHeight="1" x14ac:dyDescent="0.35">
      <c r="A459" s="21"/>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c r="AA459" s="21"/>
    </row>
    <row r="460" spans="1:27" ht="15.75" customHeight="1" x14ac:dyDescent="0.35">
      <c r="A460" s="21"/>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c r="AA460" s="21"/>
    </row>
    <row r="461" spans="1:27" ht="15.75" customHeight="1" x14ac:dyDescent="0.35">
      <c r="A461" s="21"/>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c r="AA461" s="21"/>
    </row>
    <row r="462" spans="1:27" ht="15.75" customHeight="1" x14ac:dyDescent="0.35">
      <c r="A462" s="21"/>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c r="AA462" s="21"/>
    </row>
    <row r="463" spans="1:27" ht="15.75" customHeight="1" x14ac:dyDescent="0.35">
      <c r="A463" s="21"/>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c r="AA463" s="21"/>
    </row>
    <row r="464" spans="1:27" ht="15.75" customHeight="1" x14ac:dyDescent="0.35">
      <c r="A464" s="21"/>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c r="AA464" s="21"/>
    </row>
    <row r="465" spans="1:27" ht="15.75" customHeight="1" x14ac:dyDescent="0.35">
      <c r="A465" s="21"/>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c r="AA465" s="21"/>
    </row>
    <row r="466" spans="1:27" ht="15.75" customHeight="1" x14ac:dyDescent="0.35">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c r="AA466" s="21"/>
    </row>
    <row r="467" spans="1:27" ht="15.75" customHeight="1" x14ac:dyDescent="0.35">
      <c r="A467" s="21"/>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c r="AA467" s="21"/>
    </row>
    <row r="468" spans="1:27" ht="15.75" customHeight="1" x14ac:dyDescent="0.35">
      <c r="A468" s="21"/>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c r="AA468" s="21"/>
    </row>
    <row r="469" spans="1:27" ht="15.75" customHeight="1" x14ac:dyDescent="0.35">
      <c r="A469" s="21"/>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c r="AA469" s="21"/>
    </row>
    <row r="470" spans="1:27" ht="15.75" customHeight="1" x14ac:dyDescent="0.35">
      <c r="A470" s="21"/>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c r="AA470" s="21"/>
    </row>
    <row r="471" spans="1:27" ht="15.75" customHeight="1" x14ac:dyDescent="0.35">
      <c r="A471" s="21"/>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c r="AA471" s="21"/>
    </row>
    <row r="472" spans="1:27" ht="15.75" customHeight="1" x14ac:dyDescent="0.35">
      <c r="A472" s="21"/>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c r="AA472" s="21"/>
    </row>
    <row r="473" spans="1:27" ht="15.75" customHeight="1" x14ac:dyDescent="0.35">
      <c r="A473" s="21"/>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c r="AA473" s="21"/>
    </row>
    <row r="474" spans="1:27" ht="15.75" customHeight="1" x14ac:dyDescent="0.35">
      <c r="A474" s="21"/>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c r="AA474" s="21"/>
    </row>
    <row r="475" spans="1:27" ht="15.75" customHeight="1" x14ac:dyDescent="0.35">
      <c r="A475" s="21"/>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c r="AA475" s="21"/>
    </row>
    <row r="476" spans="1:27" ht="15.75" customHeight="1" x14ac:dyDescent="0.35">
      <c r="A476" s="21"/>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c r="AA476" s="21"/>
    </row>
    <row r="477" spans="1:27" ht="15.75" customHeight="1" x14ac:dyDescent="0.35">
      <c r="A477" s="21"/>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c r="AA477" s="21"/>
    </row>
    <row r="478" spans="1:27" ht="15.75" customHeight="1" x14ac:dyDescent="0.35">
      <c r="A478" s="21"/>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c r="AA478" s="21"/>
    </row>
    <row r="479" spans="1:27" ht="15.75" customHeight="1" x14ac:dyDescent="0.35">
      <c r="A479" s="21"/>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c r="AA479" s="21"/>
    </row>
    <row r="480" spans="1:27" ht="15.75" customHeight="1" x14ac:dyDescent="0.35">
      <c r="A480" s="21"/>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c r="AA480" s="21"/>
    </row>
    <row r="481" spans="1:27" ht="15.75" customHeight="1" x14ac:dyDescent="0.35">
      <c r="A481" s="21"/>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c r="AA481" s="21"/>
    </row>
    <row r="482" spans="1:27" ht="15.75" customHeight="1" x14ac:dyDescent="0.35">
      <c r="A482" s="21"/>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c r="AA482" s="21"/>
    </row>
    <row r="483" spans="1:27" ht="15.75" customHeight="1" x14ac:dyDescent="0.35">
      <c r="A483" s="21"/>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c r="AA483" s="21"/>
    </row>
    <row r="484" spans="1:27" ht="15.75" customHeight="1" x14ac:dyDescent="0.35">
      <c r="A484" s="21"/>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c r="AA484" s="21"/>
    </row>
    <row r="485" spans="1:27" ht="15.75" customHeight="1" x14ac:dyDescent="0.35">
      <c r="A485" s="21"/>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c r="AA485" s="21"/>
    </row>
    <row r="486" spans="1:27" ht="15.75" customHeight="1" x14ac:dyDescent="0.35">
      <c r="A486" s="21"/>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c r="AA486" s="21"/>
    </row>
    <row r="487" spans="1:27" ht="15.75" customHeight="1" x14ac:dyDescent="0.35">
      <c r="A487" s="21"/>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c r="AA487" s="21"/>
    </row>
    <row r="488" spans="1:27" ht="15.75" customHeight="1" x14ac:dyDescent="0.35">
      <c r="A488" s="21"/>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c r="AA488" s="21"/>
    </row>
    <row r="489" spans="1:27" ht="15.75" customHeight="1" x14ac:dyDescent="0.35">
      <c r="A489" s="21"/>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c r="AA489" s="21"/>
    </row>
    <row r="490" spans="1:27" ht="15.75" customHeight="1" x14ac:dyDescent="0.35">
      <c r="A490" s="21"/>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c r="AA490" s="21"/>
    </row>
    <row r="491" spans="1:27" ht="15.75" customHeight="1" x14ac:dyDescent="0.35">
      <c r="A491" s="21"/>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c r="AA491" s="21"/>
    </row>
    <row r="492" spans="1:27" ht="15.75" customHeight="1" x14ac:dyDescent="0.35">
      <c r="A492" s="21"/>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c r="AA492" s="21"/>
    </row>
    <row r="493" spans="1:27" ht="15.75" customHeight="1" x14ac:dyDescent="0.35">
      <c r="A493" s="21"/>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c r="AA493" s="21"/>
    </row>
    <row r="494" spans="1:27" ht="15.75" customHeight="1" x14ac:dyDescent="0.35">
      <c r="A494" s="21"/>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c r="AA494" s="21"/>
    </row>
    <row r="495" spans="1:27" ht="15.75" customHeight="1" x14ac:dyDescent="0.35">
      <c r="A495" s="21"/>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c r="AA495" s="21"/>
    </row>
    <row r="496" spans="1:27" ht="15.75" customHeight="1" x14ac:dyDescent="0.35">
      <c r="A496" s="21"/>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c r="AA496" s="21"/>
    </row>
    <row r="497" spans="1:27" ht="15.75" customHeight="1" x14ac:dyDescent="0.35">
      <c r="A497" s="21"/>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c r="AA497" s="21"/>
    </row>
    <row r="498" spans="1:27" ht="15.75" customHeight="1" x14ac:dyDescent="0.35">
      <c r="A498" s="21"/>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c r="AA498" s="21"/>
    </row>
    <row r="499" spans="1:27" ht="15.75" customHeight="1" x14ac:dyDescent="0.35">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c r="AA499" s="21"/>
    </row>
    <row r="500" spans="1:27" ht="15.75" customHeight="1" x14ac:dyDescent="0.35">
      <c r="A500" s="21"/>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c r="AA500" s="21"/>
    </row>
    <row r="501" spans="1:27" ht="15.75" customHeight="1" x14ac:dyDescent="0.35">
      <c r="A501" s="21"/>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c r="AA501" s="21"/>
    </row>
    <row r="502" spans="1:27" ht="15.75" customHeight="1" x14ac:dyDescent="0.35">
      <c r="A502" s="21"/>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c r="AA502" s="21"/>
    </row>
    <row r="503" spans="1:27" ht="15.75" customHeight="1" x14ac:dyDescent="0.35">
      <c r="A503" s="21"/>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c r="AA503" s="21"/>
    </row>
    <row r="504" spans="1:27" ht="15.75" customHeight="1" x14ac:dyDescent="0.35">
      <c r="A504" s="21"/>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c r="AA504" s="21"/>
    </row>
    <row r="505" spans="1:27" ht="15.75" customHeight="1" x14ac:dyDescent="0.35">
      <c r="A505" s="21"/>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c r="AA505" s="21"/>
    </row>
    <row r="506" spans="1:27" ht="15.75" customHeight="1" x14ac:dyDescent="0.35">
      <c r="A506" s="21"/>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c r="AA506" s="21"/>
    </row>
    <row r="507" spans="1:27" ht="15.75" customHeight="1" x14ac:dyDescent="0.35">
      <c r="A507" s="21"/>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c r="AA507" s="21"/>
    </row>
    <row r="508" spans="1:27" ht="15.75" customHeight="1" x14ac:dyDescent="0.35">
      <c r="A508" s="21"/>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c r="AA508" s="21"/>
    </row>
    <row r="509" spans="1:27" ht="15.75" customHeight="1" x14ac:dyDescent="0.35">
      <c r="A509" s="21"/>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c r="AA509" s="21"/>
    </row>
    <row r="510" spans="1:27" ht="15.75" customHeight="1" x14ac:dyDescent="0.35">
      <c r="A510" s="21"/>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c r="AA510" s="21"/>
    </row>
    <row r="511" spans="1:27" ht="15.75" customHeight="1" x14ac:dyDescent="0.35">
      <c r="A511" s="21"/>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c r="AA511" s="21"/>
    </row>
    <row r="512" spans="1:27" ht="15.75" customHeight="1" x14ac:dyDescent="0.35">
      <c r="A512" s="21"/>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c r="AA512" s="21"/>
    </row>
    <row r="513" spans="1:27" ht="15.75" customHeight="1" x14ac:dyDescent="0.35">
      <c r="A513" s="21"/>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c r="AA513" s="21"/>
    </row>
    <row r="514" spans="1:27" ht="15.75" customHeight="1" x14ac:dyDescent="0.35">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c r="AA514" s="21"/>
    </row>
    <row r="515" spans="1:27" ht="15.75" customHeight="1" x14ac:dyDescent="0.35">
      <c r="A515" s="21"/>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c r="AA515" s="21"/>
    </row>
    <row r="516" spans="1:27" ht="15.75" customHeight="1" x14ac:dyDescent="0.35">
      <c r="A516" s="21"/>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c r="AA516" s="21"/>
    </row>
    <row r="517" spans="1:27" ht="15.75" customHeight="1" x14ac:dyDescent="0.35">
      <c r="A517" s="21"/>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c r="AA517" s="21"/>
    </row>
    <row r="518" spans="1:27" ht="15.75" customHeight="1" x14ac:dyDescent="0.35">
      <c r="A518" s="21"/>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c r="AA518" s="21"/>
    </row>
    <row r="519" spans="1:27" ht="15.75" customHeight="1" x14ac:dyDescent="0.35">
      <c r="A519" s="21"/>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c r="AA519" s="21"/>
    </row>
    <row r="520" spans="1:27" ht="15.75" customHeight="1" x14ac:dyDescent="0.35">
      <c r="A520" s="21"/>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c r="AA520" s="21"/>
    </row>
    <row r="521" spans="1:27" ht="15.75" customHeight="1" x14ac:dyDescent="0.35">
      <c r="A521" s="21"/>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c r="AA521" s="21"/>
    </row>
    <row r="522" spans="1:27" ht="15.75" customHeight="1" x14ac:dyDescent="0.35">
      <c r="A522" s="21"/>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c r="AA522" s="21"/>
    </row>
    <row r="523" spans="1:27" ht="15.75" customHeight="1" x14ac:dyDescent="0.35">
      <c r="A523" s="21"/>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c r="AA523" s="21"/>
    </row>
    <row r="524" spans="1:27" ht="15.75" customHeight="1" x14ac:dyDescent="0.35">
      <c r="A524" s="21"/>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c r="AA524" s="21"/>
    </row>
    <row r="525" spans="1:27" ht="15.75" customHeight="1" x14ac:dyDescent="0.35">
      <c r="A525" s="21"/>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c r="AA525" s="21"/>
    </row>
    <row r="526" spans="1:27" ht="15.75" customHeight="1" x14ac:dyDescent="0.35">
      <c r="A526" s="21"/>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c r="AA526" s="21"/>
    </row>
    <row r="527" spans="1:27" ht="15.75" customHeight="1" x14ac:dyDescent="0.35">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c r="AA527" s="21"/>
    </row>
    <row r="528" spans="1:27" ht="15.75" customHeight="1" x14ac:dyDescent="0.35">
      <c r="A528" s="21"/>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c r="AA528" s="21"/>
    </row>
    <row r="529" spans="1:27" ht="15.75" customHeight="1" x14ac:dyDescent="0.35">
      <c r="A529" s="21"/>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c r="AA529" s="21"/>
    </row>
    <row r="530" spans="1:27" ht="15.75" customHeight="1" x14ac:dyDescent="0.35">
      <c r="A530" s="21"/>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c r="AA530" s="21"/>
    </row>
    <row r="531" spans="1:27" ht="15.75" customHeight="1" x14ac:dyDescent="0.35">
      <c r="A531" s="21"/>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c r="AA531" s="21"/>
    </row>
    <row r="532" spans="1:27" ht="15.75" customHeight="1" x14ac:dyDescent="0.35">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c r="AA532" s="21"/>
    </row>
    <row r="533" spans="1:27" ht="15.75" customHeight="1" x14ac:dyDescent="0.35">
      <c r="A533" s="21"/>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c r="AA533" s="21"/>
    </row>
    <row r="534" spans="1:27" ht="15.75" customHeight="1" x14ac:dyDescent="0.35">
      <c r="A534" s="21"/>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c r="AA534" s="21"/>
    </row>
    <row r="535" spans="1:27" ht="15.75" customHeight="1" x14ac:dyDescent="0.35">
      <c r="A535" s="21"/>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c r="AA535" s="21"/>
    </row>
    <row r="536" spans="1:27" ht="15.75" customHeight="1" x14ac:dyDescent="0.35">
      <c r="A536" s="21"/>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c r="AA536" s="21"/>
    </row>
    <row r="537" spans="1:27" ht="15.75" customHeight="1" x14ac:dyDescent="0.35">
      <c r="A537" s="21"/>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c r="AA537" s="21"/>
    </row>
    <row r="538" spans="1:27" ht="15.75" customHeight="1" x14ac:dyDescent="0.35">
      <c r="A538" s="21"/>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c r="AA538" s="21"/>
    </row>
    <row r="539" spans="1:27" ht="15.75" customHeight="1" x14ac:dyDescent="0.35">
      <c r="A539" s="21"/>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c r="AA539" s="21"/>
    </row>
    <row r="540" spans="1:27" ht="15.75" customHeight="1" x14ac:dyDescent="0.35">
      <c r="A540" s="21"/>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c r="AA540" s="21"/>
    </row>
    <row r="541" spans="1:27" ht="15.75" customHeight="1" x14ac:dyDescent="0.35">
      <c r="A541" s="21"/>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c r="AA541" s="21"/>
    </row>
    <row r="542" spans="1:27" ht="15.75" customHeight="1" x14ac:dyDescent="0.35">
      <c r="A542" s="21"/>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c r="AA542" s="21"/>
    </row>
    <row r="543" spans="1:27" ht="15.75" customHeight="1" x14ac:dyDescent="0.35">
      <c r="A543" s="21"/>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c r="AA543" s="21"/>
    </row>
    <row r="544" spans="1:27" ht="15.75" customHeight="1" x14ac:dyDescent="0.35">
      <c r="A544" s="21"/>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c r="AA544" s="21"/>
    </row>
    <row r="545" spans="1:27" ht="15.75" customHeight="1" x14ac:dyDescent="0.35">
      <c r="A545" s="21"/>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c r="AA545" s="21"/>
    </row>
    <row r="546" spans="1:27" ht="15.75" customHeight="1" x14ac:dyDescent="0.35">
      <c r="A546" s="21"/>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c r="AA546" s="21"/>
    </row>
    <row r="547" spans="1:27" ht="15.75" customHeight="1" x14ac:dyDescent="0.35">
      <c r="A547" s="21"/>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c r="AA547" s="21"/>
    </row>
    <row r="548" spans="1:27" ht="15.75" customHeight="1" x14ac:dyDescent="0.35">
      <c r="A548" s="21"/>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c r="AA548" s="21"/>
    </row>
    <row r="549" spans="1:27" ht="15.75" customHeight="1" x14ac:dyDescent="0.35">
      <c r="A549" s="21"/>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c r="AA549" s="21"/>
    </row>
    <row r="550" spans="1:27" ht="15.75" customHeight="1" x14ac:dyDescent="0.35">
      <c r="A550" s="21"/>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c r="AA550" s="21"/>
    </row>
    <row r="551" spans="1:27" ht="15.75" customHeight="1" x14ac:dyDescent="0.35">
      <c r="A551" s="21"/>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c r="AA551" s="21"/>
    </row>
    <row r="552" spans="1:27" ht="15.75" customHeight="1" x14ac:dyDescent="0.35">
      <c r="A552" s="21"/>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c r="AA552" s="21"/>
    </row>
    <row r="553" spans="1:27" ht="15.75" customHeight="1" x14ac:dyDescent="0.35">
      <c r="A553" s="21"/>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c r="AA553" s="21"/>
    </row>
    <row r="554" spans="1:27" ht="15.75" customHeight="1" x14ac:dyDescent="0.35">
      <c r="A554" s="21"/>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c r="AA554" s="21"/>
    </row>
    <row r="555" spans="1:27" ht="15.75" customHeight="1" x14ac:dyDescent="0.35">
      <c r="A555" s="21"/>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c r="AA555" s="21"/>
    </row>
    <row r="556" spans="1:27" ht="15.75" customHeight="1" x14ac:dyDescent="0.35">
      <c r="A556" s="21"/>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c r="AA556" s="21"/>
    </row>
    <row r="557" spans="1:27" ht="15.75" customHeight="1" x14ac:dyDescent="0.35">
      <c r="A557" s="21"/>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c r="AA557" s="21"/>
    </row>
    <row r="558" spans="1:27" ht="15.75" customHeight="1" x14ac:dyDescent="0.35">
      <c r="A558" s="21"/>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c r="AA558" s="21"/>
    </row>
    <row r="559" spans="1:27" ht="15.75" customHeight="1" x14ac:dyDescent="0.35">
      <c r="A559" s="21"/>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c r="AA559" s="21"/>
    </row>
    <row r="560" spans="1:27" ht="15.75" customHeight="1" x14ac:dyDescent="0.35">
      <c r="A560" s="21"/>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c r="AA560" s="21"/>
    </row>
    <row r="561" spans="1:27" ht="15.75" customHeight="1" x14ac:dyDescent="0.35">
      <c r="A561" s="21"/>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c r="AA561" s="21"/>
    </row>
    <row r="562" spans="1:27" ht="15.75" customHeight="1" x14ac:dyDescent="0.35">
      <c r="A562" s="21"/>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c r="AA562" s="21"/>
    </row>
    <row r="563" spans="1:27" ht="15.75" customHeight="1" x14ac:dyDescent="0.35">
      <c r="A563" s="21"/>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c r="AA563" s="21"/>
    </row>
    <row r="564" spans="1:27" ht="15.75" customHeight="1" x14ac:dyDescent="0.35">
      <c r="A564" s="21"/>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c r="AA564" s="21"/>
    </row>
    <row r="565" spans="1:27" ht="15.75" customHeight="1" x14ac:dyDescent="0.35">
      <c r="A565" s="21"/>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c r="AA565" s="21"/>
    </row>
    <row r="566" spans="1:27" ht="15.75" customHeight="1" x14ac:dyDescent="0.35">
      <c r="A566" s="21"/>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c r="AA566" s="21"/>
    </row>
    <row r="567" spans="1:27" ht="15.75" customHeight="1" x14ac:dyDescent="0.35">
      <c r="A567" s="21"/>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c r="AA567" s="21"/>
    </row>
    <row r="568" spans="1:27" ht="15.75" customHeight="1" x14ac:dyDescent="0.35">
      <c r="A568" s="21"/>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c r="AA568" s="21"/>
    </row>
    <row r="569" spans="1:27" ht="15.75" customHeight="1" x14ac:dyDescent="0.35">
      <c r="A569" s="21"/>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c r="AA569" s="21"/>
    </row>
    <row r="570" spans="1:27" ht="15.75" customHeight="1" x14ac:dyDescent="0.35">
      <c r="A570" s="21"/>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c r="AA570" s="21"/>
    </row>
    <row r="571" spans="1:27" ht="15.75" customHeight="1" x14ac:dyDescent="0.35">
      <c r="A571" s="21"/>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c r="AA571" s="21"/>
    </row>
    <row r="572" spans="1:27" ht="15.75" customHeight="1" x14ac:dyDescent="0.35">
      <c r="A572" s="21"/>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c r="AA572" s="21"/>
    </row>
    <row r="573" spans="1:27" ht="15.75" customHeight="1" x14ac:dyDescent="0.35">
      <c r="A573" s="21"/>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c r="AA573" s="21"/>
    </row>
    <row r="574" spans="1:27" ht="15.75" customHeight="1" x14ac:dyDescent="0.35">
      <c r="A574" s="21"/>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c r="AA574" s="21"/>
    </row>
    <row r="575" spans="1:27" ht="15.75" customHeight="1" x14ac:dyDescent="0.35">
      <c r="A575" s="21"/>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c r="AA575" s="21"/>
    </row>
    <row r="576" spans="1:27" ht="15.75" customHeight="1" x14ac:dyDescent="0.35">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c r="AA576" s="21"/>
    </row>
    <row r="577" spans="1:27" ht="15.75" customHeight="1" x14ac:dyDescent="0.35">
      <c r="A577" s="21"/>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c r="AA577" s="21"/>
    </row>
    <row r="578" spans="1:27" ht="15.75" customHeight="1" x14ac:dyDescent="0.35">
      <c r="A578" s="21"/>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c r="AA578" s="21"/>
    </row>
    <row r="579" spans="1:27" ht="15.75" customHeight="1" x14ac:dyDescent="0.35">
      <c r="A579" s="21"/>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c r="AA579" s="21"/>
    </row>
    <row r="580" spans="1:27" ht="15.75" customHeight="1" x14ac:dyDescent="0.35">
      <c r="A580" s="21"/>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c r="AA580" s="21"/>
    </row>
    <row r="581" spans="1:27" ht="15.75" customHeight="1" x14ac:dyDescent="0.35">
      <c r="A581" s="21"/>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c r="AA581" s="21"/>
    </row>
    <row r="582" spans="1:27" ht="15.75" customHeight="1" x14ac:dyDescent="0.35">
      <c r="A582" s="21"/>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c r="AA582" s="21"/>
    </row>
    <row r="583" spans="1:27" ht="15.75" customHeight="1" x14ac:dyDescent="0.35">
      <c r="A583" s="21"/>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c r="AA583" s="21"/>
    </row>
    <row r="584" spans="1:27" ht="15.75" customHeight="1" x14ac:dyDescent="0.35">
      <c r="A584" s="21"/>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c r="AA584" s="21"/>
    </row>
    <row r="585" spans="1:27" ht="15.75" customHeight="1" x14ac:dyDescent="0.35">
      <c r="A585" s="21"/>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c r="AA585" s="21"/>
    </row>
    <row r="586" spans="1:27" ht="15.75" customHeight="1" x14ac:dyDescent="0.35">
      <c r="A586" s="21"/>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c r="AA586" s="21"/>
    </row>
    <row r="587" spans="1:27" ht="15.75" customHeight="1" x14ac:dyDescent="0.35">
      <c r="A587" s="21"/>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c r="AA587" s="21"/>
    </row>
    <row r="588" spans="1:27" ht="15.75" customHeight="1" x14ac:dyDescent="0.35">
      <c r="A588" s="21"/>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c r="AA588" s="21"/>
    </row>
    <row r="589" spans="1:27" ht="15.75" customHeight="1" x14ac:dyDescent="0.35">
      <c r="A589" s="21"/>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c r="AA589" s="21"/>
    </row>
    <row r="590" spans="1:27" ht="15.75" customHeight="1" x14ac:dyDescent="0.35">
      <c r="A590" s="21"/>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c r="AA590" s="21"/>
    </row>
    <row r="591" spans="1:27" ht="15.75" customHeight="1" x14ac:dyDescent="0.35">
      <c r="A591" s="21"/>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c r="AA591" s="21"/>
    </row>
    <row r="592" spans="1:27" ht="15.75" customHeight="1" x14ac:dyDescent="0.35">
      <c r="A592" s="21"/>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c r="AA592" s="21"/>
    </row>
    <row r="593" spans="1:27" ht="15.75" customHeight="1" x14ac:dyDescent="0.35">
      <c r="A593" s="21"/>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c r="AA593" s="21"/>
    </row>
    <row r="594" spans="1:27" ht="15.75" customHeight="1" x14ac:dyDescent="0.35">
      <c r="A594" s="21"/>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c r="AA594" s="21"/>
    </row>
    <row r="595" spans="1:27" ht="15.75" customHeight="1" x14ac:dyDescent="0.35">
      <c r="A595" s="21"/>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c r="AA595" s="21"/>
    </row>
    <row r="596" spans="1:27" ht="15.75" customHeight="1" x14ac:dyDescent="0.35">
      <c r="A596" s="21"/>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c r="AA596" s="21"/>
    </row>
    <row r="597" spans="1:27" ht="15.75" customHeight="1" x14ac:dyDescent="0.35">
      <c r="A597" s="21"/>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c r="AA597" s="21"/>
    </row>
    <row r="598" spans="1:27" ht="15.75" customHeight="1" x14ac:dyDescent="0.35">
      <c r="A598" s="21"/>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c r="AA598" s="21"/>
    </row>
    <row r="599" spans="1:27" ht="15.75" customHeight="1" x14ac:dyDescent="0.35">
      <c r="A599" s="21"/>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c r="AA599" s="21"/>
    </row>
    <row r="600" spans="1:27" ht="15.75" customHeight="1" x14ac:dyDescent="0.35">
      <c r="A600" s="21"/>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c r="AA600" s="21"/>
    </row>
    <row r="601" spans="1:27" ht="15.75" customHeight="1" x14ac:dyDescent="0.35">
      <c r="A601" s="21"/>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c r="AA601" s="21"/>
    </row>
    <row r="602" spans="1:27" ht="15.75" customHeight="1" x14ac:dyDescent="0.35">
      <c r="A602" s="21"/>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c r="AA602" s="21"/>
    </row>
    <row r="603" spans="1:27" ht="15.75" customHeight="1" x14ac:dyDescent="0.35">
      <c r="A603" s="21"/>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c r="AA603" s="21"/>
    </row>
    <row r="604" spans="1:27" ht="15.75" customHeight="1" x14ac:dyDescent="0.35">
      <c r="A604" s="21"/>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c r="AA604" s="21"/>
    </row>
    <row r="605" spans="1:27" ht="15.75" customHeight="1" x14ac:dyDescent="0.35">
      <c r="A605" s="21"/>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c r="AA605" s="21"/>
    </row>
    <row r="606" spans="1:27" ht="15.75" customHeight="1" x14ac:dyDescent="0.35">
      <c r="A606" s="21"/>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c r="AA606" s="21"/>
    </row>
    <row r="607" spans="1:27" ht="15.75" customHeight="1" x14ac:dyDescent="0.35">
      <c r="A607" s="21"/>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c r="AA607" s="21"/>
    </row>
    <row r="608" spans="1:27" ht="15.75" customHeight="1" x14ac:dyDescent="0.35">
      <c r="A608" s="21"/>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c r="AA608" s="21"/>
    </row>
    <row r="609" spans="1:27" ht="15.75" customHeight="1" x14ac:dyDescent="0.35">
      <c r="A609" s="21"/>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c r="AA609" s="21"/>
    </row>
    <row r="610" spans="1:27" ht="15.75" customHeight="1" x14ac:dyDescent="0.35">
      <c r="A610" s="21"/>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c r="AA610" s="21"/>
    </row>
    <row r="611" spans="1:27" ht="15.75" customHeight="1" x14ac:dyDescent="0.35">
      <c r="A611" s="21"/>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c r="AA611" s="21"/>
    </row>
    <row r="612" spans="1:27" ht="15.75" customHeight="1" x14ac:dyDescent="0.35">
      <c r="A612" s="21"/>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c r="AA612" s="21"/>
    </row>
    <row r="613" spans="1:27" ht="15.75" customHeight="1" x14ac:dyDescent="0.35">
      <c r="A613" s="21"/>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c r="AA613" s="21"/>
    </row>
    <row r="614" spans="1:27" ht="15.75" customHeight="1" x14ac:dyDescent="0.35">
      <c r="A614" s="21"/>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c r="AA614" s="21"/>
    </row>
    <row r="615" spans="1:27" ht="15.75" customHeight="1" x14ac:dyDescent="0.35">
      <c r="A615" s="21"/>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c r="AA615" s="21"/>
    </row>
    <row r="616" spans="1:27" ht="15.75" customHeight="1" x14ac:dyDescent="0.35">
      <c r="A616" s="21"/>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c r="AA616" s="21"/>
    </row>
    <row r="617" spans="1:27" ht="15.75" customHeight="1" x14ac:dyDescent="0.35">
      <c r="A617" s="21"/>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c r="AA617" s="21"/>
    </row>
    <row r="618" spans="1:27" ht="15.75" customHeight="1" x14ac:dyDescent="0.35">
      <c r="A618" s="21"/>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c r="AA618" s="21"/>
    </row>
    <row r="619" spans="1:27" ht="15.75" customHeight="1" x14ac:dyDescent="0.35">
      <c r="A619" s="21"/>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c r="AA619" s="21"/>
    </row>
    <row r="620" spans="1:27" ht="15.75" customHeight="1" x14ac:dyDescent="0.35">
      <c r="A620" s="21"/>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c r="AA620" s="21"/>
    </row>
    <row r="621" spans="1:27" ht="15.75" customHeight="1" x14ac:dyDescent="0.35">
      <c r="A621" s="21"/>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c r="AA621" s="21"/>
    </row>
    <row r="622" spans="1:27" ht="15.75" customHeight="1" x14ac:dyDescent="0.35">
      <c r="A622" s="21"/>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c r="AA622" s="21"/>
    </row>
    <row r="623" spans="1:27" ht="15.75" customHeight="1" x14ac:dyDescent="0.35">
      <c r="A623" s="21"/>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c r="AA623" s="21"/>
    </row>
    <row r="624" spans="1:27" ht="15.75" customHeight="1" x14ac:dyDescent="0.35">
      <c r="A624" s="21"/>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c r="AA624" s="21"/>
    </row>
    <row r="625" spans="1:27" ht="15.75" customHeight="1" x14ac:dyDescent="0.35">
      <c r="A625" s="21"/>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c r="AA625" s="21"/>
    </row>
    <row r="626" spans="1:27" ht="15.75" customHeight="1" x14ac:dyDescent="0.35">
      <c r="A626" s="21"/>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c r="AA626" s="21"/>
    </row>
    <row r="627" spans="1:27" ht="15.75" customHeight="1" x14ac:dyDescent="0.35">
      <c r="A627" s="21"/>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c r="AA627" s="21"/>
    </row>
    <row r="628" spans="1:27" ht="15.75" customHeight="1" x14ac:dyDescent="0.35">
      <c r="A628" s="21"/>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c r="AA628" s="21"/>
    </row>
    <row r="629" spans="1:27" ht="15.75" customHeight="1" x14ac:dyDescent="0.35">
      <c r="A629" s="21"/>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c r="AA629" s="21"/>
    </row>
    <row r="630" spans="1:27" ht="15.75" customHeight="1" x14ac:dyDescent="0.35">
      <c r="A630" s="21"/>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c r="AA630" s="21"/>
    </row>
    <row r="631" spans="1:27" ht="15.75" customHeight="1" x14ac:dyDescent="0.35">
      <c r="A631" s="21"/>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c r="AA631" s="21"/>
    </row>
    <row r="632" spans="1:27" ht="15.75" customHeight="1" x14ac:dyDescent="0.35">
      <c r="A632" s="21"/>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c r="AA632" s="21"/>
    </row>
    <row r="633" spans="1:27" ht="15.75" customHeight="1" x14ac:dyDescent="0.35">
      <c r="A633" s="21"/>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c r="AA633" s="21"/>
    </row>
    <row r="634" spans="1:27" ht="15.75" customHeight="1" x14ac:dyDescent="0.35">
      <c r="A634" s="21"/>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c r="AA634" s="21"/>
    </row>
    <row r="635" spans="1:27" ht="15.75" customHeight="1" x14ac:dyDescent="0.35">
      <c r="A635" s="21"/>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c r="AA635" s="21"/>
    </row>
    <row r="636" spans="1:27" ht="15.75" customHeight="1" x14ac:dyDescent="0.35">
      <c r="A636" s="21"/>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c r="AA636" s="21"/>
    </row>
    <row r="637" spans="1:27" ht="15.75" customHeight="1" x14ac:dyDescent="0.35">
      <c r="A637" s="21"/>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c r="AA637" s="21"/>
    </row>
    <row r="638" spans="1:27" ht="15.75" customHeight="1" x14ac:dyDescent="0.35">
      <c r="A638" s="21"/>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c r="AA638" s="21"/>
    </row>
    <row r="639" spans="1:27" ht="15.75" customHeight="1" x14ac:dyDescent="0.35">
      <c r="A639" s="21"/>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c r="AA639" s="21"/>
    </row>
    <row r="640" spans="1:27" ht="15.75" customHeight="1" x14ac:dyDescent="0.35">
      <c r="A640" s="21"/>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c r="AA640" s="21"/>
    </row>
    <row r="641" spans="1:27" ht="15.75" customHeight="1" x14ac:dyDescent="0.35">
      <c r="A641" s="21"/>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c r="AA641" s="21"/>
    </row>
    <row r="642" spans="1:27" ht="15.75" customHeight="1" x14ac:dyDescent="0.35">
      <c r="A642" s="21"/>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c r="AA642" s="21"/>
    </row>
    <row r="643" spans="1:27" ht="15.75" customHeight="1" x14ac:dyDescent="0.35">
      <c r="A643" s="21"/>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c r="AA643" s="21"/>
    </row>
    <row r="644" spans="1:27" ht="15.75" customHeight="1" x14ac:dyDescent="0.35">
      <c r="A644" s="21"/>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c r="AA644" s="21"/>
    </row>
    <row r="645" spans="1:27" ht="15.75" customHeight="1" x14ac:dyDescent="0.35">
      <c r="A645" s="21"/>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c r="AA645" s="21"/>
    </row>
    <row r="646" spans="1:27" ht="15.75" customHeight="1" x14ac:dyDescent="0.35">
      <c r="A646" s="21"/>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c r="AA646" s="21"/>
    </row>
    <row r="647" spans="1:27" ht="15.75" customHeight="1" x14ac:dyDescent="0.35">
      <c r="A647" s="21"/>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c r="AA647" s="21"/>
    </row>
    <row r="648" spans="1:27" ht="15.75" customHeight="1" x14ac:dyDescent="0.35">
      <c r="A648" s="21"/>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c r="AA648" s="21"/>
    </row>
    <row r="649" spans="1:27" ht="15.75" customHeight="1" x14ac:dyDescent="0.35">
      <c r="A649" s="21"/>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c r="AA649" s="21"/>
    </row>
    <row r="650" spans="1:27" ht="15.75" customHeight="1" x14ac:dyDescent="0.35">
      <c r="A650" s="21"/>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c r="AA650" s="21"/>
    </row>
    <row r="651" spans="1:27" ht="15.75" customHeight="1" x14ac:dyDescent="0.35">
      <c r="A651" s="21"/>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c r="AA651" s="21"/>
    </row>
    <row r="652" spans="1:27" ht="15.75" customHeight="1" x14ac:dyDescent="0.35">
      <c r="A652" s="21"/>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c r="AA652" s="21"/>
    </row>
    <row r="653" spans="1:27" ht="15.75" customHeight="1" x14ac:dyDescent="0.35">
      <c r="A653" s="21"/>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c r="AA653" s="21"/>
    </row>
    <row r="654" spans="1:27" ht="15.75" customHeight="1" x14ac:dyDescent="0.35">
      <c r="A654" s="21"/>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c r="AA654" s="21"/>
    </row>
    <row r="655" spans="1:27" ht="15.75" customHeight="1" x14ac:dyDescent="0.35">
      <c r="A655" s="21"/>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c r="AA655" s="21"/>
    </row>
    <row r="656" spans="1:27" ht="15.75" customHeight="1" x14ac:dyDescent="0.35">
      <c r="A656" s="21"/>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c r="AA656" s="21"/>
    </row>
    <row r="657" spans="1:27" ht="15.75" customHeight="1" x14ac:dyDescent="0.35">
      <c r="A657" s="21"/>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c r="AA657" s="21"/>
    </row>
    <row r="658" spans="1:27" ht="15.75" customHeight="1" x14ac:dyDescent="0.35">
      <c r="A658" s="21"/>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c r="AA658" s="21"/>
    </row>
    <row r="659" spans="1:27" ht="15.75" customHeight="1" x14ac:dyDescent="0.35">
      <c r="A659" s="21"/>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c r="AA659" s="21"/>
    </row>
    <row r="660" spans="1:27" ht="15.75" customHeight="1" x14ac:dyDescent="0.35">
      <c r="A660" s="21"/>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c r="AA660" s="21"/>
    </row>
    <row r="661" spans="1:27" ht="15.75" customHeight="1" x14ac:dyDescent="0.35">
      <c r="A661" s="21"/>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c r="AA661" s="21"/>
    </row>
    <row r="662" spans="1:27" ht="15.75" customHeight="1" x14ac:dyDescent="0.35">
      <c r="A662" s="21"/>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c r="AA662" s="21"/>
    </row>
    <row r="663" spans="1:27" ht="15.75" customHeight="1" x14ac:dyDescent="0.35">
      <c r="A663" s="21"/>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c r="AA663" s="21"/>
    </row>
    <row r="664" spans="1:27" ht="15.75" customHeight="1" x14ac:dyDescent="0.35">
      <c r="A664" s="21"/>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c r="AA664" s="21"/>
    </row>
    <row r="665" spans="1:27" ht="15.75" customHeight="1" x14ac:dyDescent="0.35">
      <c r="A665" s="21"/>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c r="AA665" s="21"/>
    </row>
    <row r="666" spans="1:27" ht="15.75" customHeight="1" x14ac:dyDescent="0.35">
      <c r="A666" s="21"/>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c r="AA666" s="21"/>
    </row>
    <row r="667" spans="1:27" ht="15.75" customHeight="1" x14ac:dyDescent="0.35">
      <c r="A667" s="21"/>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c r="AA667" s="21"/>
    </row>
    <row r="668" spans="1:27" ht="15.75" customHeight="1" x14ac:dyDescent="0.35">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c r="AA668" s="21"/>
    </row>
    <row r="669" spans="1:27" ht="15.75" customHeight="1" x14ac:dyDescent="0.35">
      <c r="A669" s="21"/>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c r="AA669" s="21"/>
    </row>
    <row r="670" spans="1:27" ht="15.75" customHeight="1" x14ac:dyDescent="0.35">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c r="AA670" s="21"/>
    </row>
    <row r="671" spans="1:27" ht="15.75" customHeight="1" x14ac:dyDescent="0.35">
      <c r="A671" s="21"/>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c r="AA671" s="21"/>
    </row>
    <row r="672" spans="1:27" ht="15.75" customHeight="1" x14ac:dyDescent="0.35">
      <c r="A672" s="21"/>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c r="AA672" s="21"/>
    </row>
    <row r="673" spans="1:27" ht="15.75" customHeight="1" x14ac:dyDescent="0.35">
      <c r="A673" s="21"/>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c r="AA673" s="21"/>
    </row>
    <row r="674" spans="1:27" ht="15.75" customHeight="1" x14ac:dyDescent="0.35">
      <c r="A674" s="21"/>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c r="AA674" s="21"/>
    </row>
    <row r="675" spans="1:27" ht="15.75" customHeight="1" x14ac:dyDescent="0.35">
      <c r="A675" s="21"/>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c r="AA675" s="21"/>
    </row>
    <row r="676" spans="1:27" ht="15.75" customHeight="1" x14ac:dyDescent="0.35">
      <c r="A676" s="21"/>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c r="AA676" s="21"/>
    </row>
    <row r="677" spans="1:27" ht="15.75" customHeight="1" x14ac:dyDescent="0.35">
      <c r="A677" s="21"/>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c r="AA677" s="21"/>
    </row>
    <row r="678" spans="1:27" ht="15.75" customHeight="1" x14ac:dyDescent="0.35">
      <c r="A678" s="21"/>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c r="AA678" s="21"/>
    </row>
    <row r="679" spans="1:27" ht="15.75" customHeight="1" x14ac:dyDescent="0.35">
      <c r="A679" s="21"/>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c r="AA679" s="21"/>
    </row>
    <row r="680" spans="1:27" ht="15.75" customHeight="1" x14ac:dyDescent="0.35">
      <c r="A680" s="21"/>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c r="AA680" s="21"/>
    </row>
    <row r="681" spans="1:27" ht="15.75" customHeight="1" x14ac:dyDescent="0.35">
      <c r="A681" s="21"/>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c r="AA681" s="21"/>
    </row>
    <row r="682" spans="1:27" ht="15.75" customHeight="1" x14ac:dyDescent="0.35">
      <c r="A682" s="21"/>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c r="AA682" s="21"/>
    </row>
    <row r="683" spans="1:27" ht="15.75" customHeight="1" x14ac:dyDescent="0.35">
      <c r="A683" s="21"/>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c r="AA683" s="21"/>
    </row>
    <row r="684" spans="1:27" ht="15.75" customHeight="1" x14ac:dyDescent="0.35">
      <c r="A684" s="21"/>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c r="AA684" s="21"/>
    </row>
    <row r="685" spans="1:27" ht="15.75" customHeight="1" x14ac:dyDescent="0.35">
      <c r="A685" s="21"/>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c r="AA685" s="21"/>
    </row>
    <row r="686" spans="1:27" ht="15.75" customHeight="1" x14ac:dyDescent="0.35">
      <c r="A686" s="21"/>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c r="AA686" s="21"/>
    </row>
    <row r="687" spans="1:27" ht="15.75" customHeight="1" x14ac:dyDescent="0.35">
      <c r="A687" s="21"/>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c r="AA687" s="21"/>
    </row>
    <row r="688" spans="1:27" ht="15.75" customHeight="1" x14ac:dyDescent="0.35">
      <c r="A688" s="21"/>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c r="AA688" s="21"/>
    </row>
    <row r="689" spans="1:27" ht="15.75" customHeight="1" x14ac:dyDescent="0.35">
      <c r="A689" s="21"/>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c r="AA689" s="21"/>
    </row>
    <row r="690" spans="1:27" ht="15.75" customHeight="1" x14ac:dyDescent="0.35">
      <c r="A690" s="21"/>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c r="AA690" s="21"/>
    </row>
    <row r="691" spans="1:27" ht="15.75" customHeight="1" x14ac:dyDescent="0.35">
      <c r="A691" s="21"/>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c r="AA691" s="21"/>
    </row>
    <row r="692" spans="1:27" ht="15.75" customHeight="1" x14ac:dyDescent="0.35">
      <c r="A692" s="21"/>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c r="AA692" s="21"/>
    </row>
    <row r="693" spans="1:27" ht="15.75" customHeight="1" x14ac:dyDescent="0.35">
      <c r="A693" s="21"/>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c r="AA693" s="21"/>
    </row>
    <row r="694" spans="1:27" ht="15.75" customHeight="1" x14ac:dyDescent="0.35">
      <c r="A694" s="21"/>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c r="AA694" s="21"/>
    </row>
    <row r="695" spans="1:27" ht="15.75" customHeight="1" x14ac:dyDescent="0.35">
      <c r="A695" s="21"/>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c r="AA695" s="21"/>
    </row>
    <row r="696" spans="1:27" ht="15.75" customHeight="1" x14ac:dyDescent="0.35">
      <c r="A696" s="21"/>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c r="AA696" s="21"/>
    </row>
    <row r="697" spans="1:27" ht="15.75" customHeight="1" x14ac:dyDescent="0.35">
      <c r="A697" s="21"/>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c r="AA697" s="21"/>
    </row>
    <row r="698" spans="1:27" ht="15.75" customHeight="1" x14ac:dyDescent="0.35">
      <c r="A698" s="21"/>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c r="AA698" s="21"/>
    </row>
    <row r="699" spans="1:27" ht="15.75" customHeight="1" x14ac:dyDescent="0.35">
      <c r="A699" s="21"/>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c r="AA699" s="21"/>
    </row>
    <row r="700" spans="1:27" ht="15.75" customHeight="1" x14ac:dyDescent="0.35">
      <c r="A700" s="21"/>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c r="AA700" s="21"/>
    </row>
    <row r="701" spans="1:27" ht="15.75" customHeight="1" x14ac:dyDescent="0.35">
      <c r="A701" s="21"/>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c r="AA701" s="21"/>
    </row>
    <row r="702" spans="1:27" ht="15.75" customHeight="1" x14ac:dyDescent="0.35">
      <c r="A702" s="21"/>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c r="AA702" s="21"/>
    </row>
    <row r="703" spans="1:27" ht="15.75" customHeight="1" x14ac:dyDescent="0.35">
      <c r="A703" s="21"/>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c r="AA703" s="21"/>
    </row>
    <row r="704" spans="1:27" ht="15.75" customHeight="1" x14ac:dyDescent="0.35">
      <c r="A704" s="21"/>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c r="AA704" s="21"/>
    </row>
    <row r="705" spans="1:27" ht="15.75" customHeight="1" x14ac:dyDescent="0.35">
      <c r="A705" s="21"/>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c r="AA705" s="21"/>
    </row>
    <row r="706" spans="1:27" ht="15.75" customHeight="1" x14ac:dyDescent="0.35">
      <c r="A706" s="21"/>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c r="AA706" s="21"/>
    </row>
    <row r="707" spans="1:27" ht="15.75" customHeight="1" x14ac:dyDescent="0.35">
      <c r="A707" s="21"/>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c r="AA707" s="21"/>
    </row>
    <row r="708" spans="1:27" ht="15.75" customHeight="1" x14ac:dyDescent="0.35">
      <c r="A708" s="21"/>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c r="AA708" s="21"/>
    </row>
    <row r="709" spans="1:27" ht="15.75" customHeight="1" x14ac:dyDescent="0.35">
      <c r="A709" s="21"/>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c r="AA709" s="21"/>
    </row>
    <row r="710" spans="1:27" ht="15.75" customHeight="1" x14ac:dyDescent="0.35">
      <c r="A710" s="21"/>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c r="AA710" s="21"/>
    </row>
    <row r="711" spans="1:27" ht="15.75" customHeight="1" x14ac:dyDescent="0.35">
      <c r="A711" s="21"/>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c r="AA711" s="21"/>
    </row>
    <row r="712" spans="1:27" ht="15.75" customHeight="1" x14ac:dyDescent="0.35">
      <c r="A712" s="21"/>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c r="AA712" s="21"/>
    </row>
    <row r="713" spans="1:27" ht="15.75" customHeight="1" x14ac:dyDescent="0.35">
      <c r="A713" s="21"/>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c r="AA713" s="21"/>
    </row>
    <row r="714" spans="1:27" ht="15.75" customHeight="1" x14ac:dyDescent="0.35">
      <c r="A714" s="21"/>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c r="AA714" s="21"/>
    </row>
    <row r="715" spans="1:27" ht="15.75" customHeight="1" x14ac:dyDescent="0.35">
      <c r="A715" s="21"/>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c r="AA715" s="21"/>
    </row>
    <row r="716" spans="1:27" ht="15.75" customHeight="1" x14ac:dyDescent="0.35">
      <c r="A716" s="21"/>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c r="AA716" s="21"/>
    </row>
    <row r="717" spans="1:27" ht="15.75" customHeight="1" x14ac:dyDescent="0.35">
      <c r="A717" s="21"/>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c r="AA717" s="21"/>
    </row>
    <row r="718" spans="1:27" ht="15.75" customHeight="1" x14ac:dyDescent="0.35">
      <c r="A718" s="21"/>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c r="AA718" s="21"/>
    </row>
    <row r="719" spans="1:27" ht="15.75" customHeight="1" x14ac:dyDescent="0.35">
      <c r="A719" s="21"/>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c r="AA719" s="21"/>
    </row>
    <row r="720" spans="1:27" ht="15.75" customHeight="1" x14ac:dyDescent="0.35">
      <c r="A720" s="21"/>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c r="AA720" s="21"/>
    </row>
    <row r="721" spans="1:27" ht="15.75" customHeight="1" x14ac:dyDescent="0.35">
      <c r="A721" s="21"/>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c r="AA721" s="21"/>
    </row>
    <row r="722" spans="1:27" ht="15.75" customHeight="1" x14ac:dyDescent="0.35">
      <c r="A722" s="21"/>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c r="AA722" s="21"/>
    </row>
    <row r="723" spans="1:27" ht="15.75" customHeight="1" x14ac:dyDescent="0.35">
      <c r="A723" s="21"/>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c r="AA723" s="21"/>
    </row>
    <row r="724" spans="1:27" ht="15.75" customHeight="1" x14ac:dyDescent="0.35">
      <c r="A724" s="21"/>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c r="AA724" s="21"/>
    </row>
    <row r="725" spans="1:27" ht="15.75" customHeight="1" x14ac:dyDescent="0.35">
      <c r="A725" s="21"/>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c r="AA725" s="21"/>
    </row>
    <row r="726" spans="1:27" ht="15.75" customHeight="1" x14ac:dyDescent="0.35">
      <c r="A726" s="21"/>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c r="AA726" s="21"/>
    </row>
    <row r="727" spans="1:27" ht="15.75" customHeight="1" x14ac:dyDescent="0.35">
      <c r="A727" s="21"/>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c r="AA727" s="21"/>
    </row>
    <row r="728" spans="1:27" ht="15.75" customHeight="1" x14ac:dyDescent="0.35">
      <c r="A728" s="21"/>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c r="AA728" s="21"/>
    </row>
    <row r="729" spans="1:27" ht="15.75" customHeight="1" x14ac:dyDescent="0.35">
      <c r="A729" s="21"/>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c r="AA729" s="21"/>
    </row>
    <row r="730" spans="1:27" ht="15.75" customHeight="1" x14ac:dyDescent="0.35">
      <c r="A730" s="21"/>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c r="AA730" s="21"/>
    </row>
    <row r="731" spans="1:27" ht="15.75" customHeight="1" x14ac:dyDescent="0.35">
      <c r="A731" s="21"/>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c r="AA731" s="21"/>
    </row>
    <row r="732" spans="1:27" ht="15.75" customHeight="1" x14ac:dyDescent="0.35">
      <c r="A732" s="21"/>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c r="AA732" s="21"/>
    </row>
    <row r="733" spans="1:27" ht="15.75" customHeight="1" x14ac:dyDescent="0.35">
      <c r="A733" s="21"/>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c r="AA733" s="21"/>
    </row>
    <row r="734" spans="1:27" ht="15.75" customHeight="1" x14ac:dyDescent="0.35">
      <c r="A734" s="21"/>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c r="AA734" s="21"/>
    </row>
    <row r="735" spans="1:27" ht="15.75" customHeight="1" x14ac:dyDescent="0.35">
      <c r="A735" s="21"/>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c r="AA735" s="21"/>
    </row>
    <row r="736" spans="1:27" ht="15.75" customHeight="1" x14ac:dyDescent="0.35">
      <c r="A736" s="21"/>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c r="AA736" s="21"/>
    </row>
    <row r="737" spans="1:27" ht="15.75" customHeight="1" x14ac:dyDescent="0.35">
      <c r="A737" s="21"/>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c r="AA737" s="21"/>
    </row>
    <row r="738" spans="1:27" ht="15.75" customHeight="1" x14ac:dyDescent="0.35">
      <c r="A738" s="21"/>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c r="AA738" s="21"/>
    </row>
    <row r="739" spans="1:27" ht="15.75" customHeight="1" x14ac:dyDescent="0.35">
      <c r="A739" s="21"/>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c r="AA739" s="21"/>
    </row>
    <row r="740" spans="1:27" ht="15.75" customHeight="1" x14ac:dyDescent="0.35">
      <c r="A740" s="21"/>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c r="AA740" s="21"/>
    </row>
    <row r="741" spans="1:27" ht="15.75" customHeight="1" x14ac:dyDescent="0.35">
      <c r="A741" s="21"/>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c r="AA741" s="21"/>
    </row>
    <row r="742" spans="1:27" ht="15.75" customHeight="1" x14ac:dyDescent="0.35">
      <c r="A742" s="21"/>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c r="AA742" s="21"/>
    </row>
    <row r="743" spans="1:27" ht="15.75" customHeight="1" x14ac:dyDescent="0.35">
      <c r="A743" s="21"/>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c r="AA743" s="21"/>
    </row>
    <row r="744" spans="1:27" ht="15.75" customHeight="1" x14ac:dyDescent="0.35">
      <c r="A744" s="21"/>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c r="AA744" s="21"/>
    </row>
    <row r="745" spans="1:27" ht="15.75" customHeight="1" x14ac:dyDescent="0.35">
      <c r="A745" s="21"/>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c r="AA745" s="21"/>
    </row>
    <row r="746" spans="1:27" ht="15.75" customHeight="1" x14ac:dyDescent="0.35">
      <c r="A746" s="21"/>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c r="AA746" s="21"/>
    </row>
    <row r="747" spans="1:27" ht="15.75" customHeight="1" x14ac:dyDescent="0.35">
      <c r="A747" s="21"/>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c r="AA747" s="21"/>
    </row>
    <row r="748" spans="1:27" ht="15.75" customHeight="1" x14ac:dyDescent="0.35">
      <c r="A748" s="21"/>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c r="AA748" s="21"/>
    </row>
    <row r="749" spans="1:27" ht="15.75" customHeight="1" x14ac:dyDescent="0.35">
      <c r="A749" s="21"/>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c r="AA749" s="21"/>
    </row>
    <row r="750" spans="1:27" ht="15.75" customHeight="1" x14ac:dyDescent="0.35">
      <c r="A750" s="21"/>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c r="AA750" s="21"/>
    </row>
    <row r="751" spans="1:27" ht="15.75" customHeight="1" x14ac:dyDescent="0.35">
      <c r="A751" s="21"/>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c r="AA751" s="21"/>
    </row>
    <row r="752" spans="1:27" ht="15.75" customHeight="1" x14ac:dyDescent="0.35">
      <c r="A752" s="21"/>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c r="AA752" s="21"/>
    </row>
    <row r="753" spans="1:27" ht="15.75" customHeight="1" x14ac:dyDescent="0.35">
      <c r="A753" s="21"/>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c r="AA753" s="21"/>
    </row>
    <row r="754" spans="1:27" ht="15.75" customHeight="1" x14ac:dyDescent="0.35">
      <c r="A754" s="21"/>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c r="AA754" s="21"/>
    </row>
    <row r="755" spans="1:27" ht="15.75" customHeight="1" x14ac:dyDescent="0.35">
      <c r="A755" s="21"/>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c r="AA755" s="21"/>
    </row>
    <row r="756" spans="1:27" ht="15.75" customHeight="1" x14ac:dyDescent="0.35">
      <c r="A756" s="21"/>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c r="AA756" s="21"/>
    </row>
    <row r="757" spans="1:27" ht="15.75" customHeight="1" x14ac:dyDescent="0.35">
      <c r="A757" s="21"/>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c r="AA757" s="21"/>
    </row>
    <row r="758" spans="1:27" ht="15.75" customHeight="1" x14ac:dyDescent="0.35">
      <c r="A758" s="21"/>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c r="AA758" s="21"/>
    </row>
    <row r="759" spans="1:27" ht="15.75" customHeight="1" x14ac:dyDescent="0.35">
      <c r="A759" s="21"/>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c r="AA759" s="21"/>
    </row>
    <row r="760" spans="1:27" ht="15.75" customHeight="1" x14ac:dyDescent="0.35">
      <c r="A760" s="21"/>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c r="AA760" s="21"/>
    </row>
    <row r="761" spans="1:27" ht="15.75" customHeight="1" x14ac:dyDescent="0.35">
      <c r="A761" s="21"/>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c r="AA761" s="21"/>
    </row>
    <row r="762" spans="1:27" ht="15.75" customHeight="1" x14ac:dyDescent="0.35">
      <c r="A762" s="21"/>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c r="AA762" s="21"/>
    </row>
    <row r="763" spans="1:27" ht="15.75" customHeight="1" x14ac:dyDescent="0.35">
      <c r="A763" s="21"/>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c r="AA763" s="21"/>
    </row>
    <row r="764" spans="1:27" ht="15.75" customHeight="1" x14ac:dyDescent="0.35">
      <c r="A764" s="21"/>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c r="AA764" s="21"/>
    </row>
    <row r="765" spans="1:27" ht="15.75" customHeight="1" x14ac:dyDescent="0.35">
      <c r="A765" s="21"/>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c r="AA765" s="21"/>
    </row>
    <row r="766" spans="1:27" ht="15.75" customHeight="1" x14ac:dyDescent="0.35">
      <c r="A766" s="21"/>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c r="AA766" s="21"/>
    </row>
    <row r="767" spans="1:27" ht="15.75" customHeight="1" x14ac:dyDescent="0.35">
      <c r="A767" s="21"/>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c r="AA767" s="21"/>
    </row>
    <row r="768" spans="1:27" ht="15.75" customHeight="1" x14ac:dyDescent="0.35">
      <c r="A768" s="21"/>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c r="AA768" s="21"/>
    </row>
    <row r="769" spans="1:27" ht="15.75" customHeight="1" x14ac:dyDescent="0.35">
      <c r="A769" s="21"/>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c r="AA769" s="21"/>
    </row>
    <row r="770" spans="1:27" ht="15.75" customHeight="1" x14ac:dyDescent="0.35">
      <c r="A770" s="21"/>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c r="AA770" s="21"/>
    </row>
    <row r="771" spans="1:27" ht="15.75" customHeight="1" x14ac:dyDescent="0.35">
      <c r="A771" s="21"/>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c r="AA771" s="21"/>
    </row>
    <row r="772" spans="1:27" ht="15.75" customHeight="1" x14ac:dyDescent="0.35">
      <c r="A772" s="21"/>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c r="AA772" s="21"/>
    </row>
    <row r="773" spans="1:27" ht="15.75" customHeight="1" x14ac:dyDescent="0.35">
      <c r="A773" s="21"/>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c r="AA773" s="21"/>
    </row>
    <row r="774" spans="1:27" ht="15.75" customHeight="1" x14ac:dyDescent="0.35">
      <c r="A774" s="21"/>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c r="AA774" s="21"/>
    </row>
    <row r="775" spans="1:27" ht="15.75" customHeight="1" x14ac:dyDescent="0.35">
      <c r="A775" s="21"/>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c r="AA775" s="21"/>
    </row>
    <row r="776" spans="1:27" ht="15.75" customHeight="1" x14ac:dyDescent="0.35">
      <c r="A776" s="21"/>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c r="AA776" s="21"/>
    </row>
    <row r="777" spans="1:27" ht="15.75" customHeight="1" x14ac:dyDescent="0.35">
      <c r="A777" s="21"/>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c r="AA777" s="21"/>
    </row>
    <row r="778" spans="1:27" ht="15.75" customHeight="1" x14ac:dyDescent="0.35">
      <c r="A778" s="21"/>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c r="AA778" s="21"/>
    </row>
    <row r="779" spans="1:27" ht="15.75" customHeight="1" x14ac:dyDescent="0.35">
      <c r="A779" s="21"/>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c r="AA779" s="21"/>
    </row>
    <row r="780" spans="1:27" ht="15.75" customHeight="1" x14ac:dyDescent="0.35">
      <c r="A780" s="21"/>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c r="AA780" s="21"/>
    </row>
    <row r="781" spans="1:27" ht="15.75" customHeight="1" x14ac:dyDescent="0.35">
      <c r="A781" s="21"/>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c r="AA781" s="21"/>
    </row>
    <row r="782" spans="1:27" ht="15.75" customHeight="1" x14ac:dyDescent="0.35">
      <c r="A782" s="21"/>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c r="AA782" s="21"/>
    </row>
    <row r="783" spans="1:27" ht="15.75" customHeight="1" x14ac:dyDescent="0.35">
      <c r="A783" s="21"/>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c r="AA783" s="21"/>
    </row>
    <row r="784" spans="1:27" ht="15.75" customHeight="1" x14ac:dyDescent="0.35">
      <c r="A784" s="21"/>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c r="AA784" s="21"/>
    </row>
    <row r="785" spans="1:27" ht="15.75" customHeight="1" x14ac:dyDescent="0.35">
      <c r="A785" s="21"/>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c r="AA785" s="21"/>
    </row>
    <row r="786" spans="1:27" ht="15.75" customHeight="1" x14ac:dyDescent="0.35">
      <c r="A786" s="21"/>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c r="AA786" s="21"/>
    </row>
    <row r="787" spans="1:27" ht="15.75" customHeight="1" x14ac:dyDescent="0.35">
      <c r="A787" s="21"/>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c r="AA787" s="21"/>
    </row>
    <row r="788" spans="1:27" ht="15.75" customHeight="1" x14ac:dyDescent="0.35">
      <c r="A788" s="21"/>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c r="AA788" s="21"/>
    </row>
    <row r="789" spans="1:27" ht="15.75" customHeight="1" x14ac:dyDescent="0.35">
      <c r="A789" s="21"/>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c r="AA789" s="21"/>
    </row>
    <row r="790" spans="1:27" ht="15.75" customHeight="1" x14ac:dyDescent="0.35">
      <c r="A790" s="21"/>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c r="AA790" s="21"/>
    </row>
    <row r="791" spans="1:27" ht="15.75" customHeight="1" x14ac:dyDescent="0.35">
      <c r="A791" s="21"/>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c r="AA791" s="21"/>
    </row>
    <row r="792" spans="1:27" ht="15.75" customHeight="1" x14ac:dyDescent="0.35">
      <c r="A792" s="21"/>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c r="AA792" s="21"/>
    </row>
    <row r="793" spans="1:27" ht="15.75" customHeight="1" x14ac:dyDescent="0.35">
      <c r="A793" s="21"/>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c r="AA793" s="21"/>
    </row>
    <row r="794" spans="1:27" ht="15.75" customHeight="1" x14ac:dyDescent="0.35">
      <c r="A794" s="21"/>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c r="AA794" s="21"/>
    </row>
    <row r="795" spans="1:27" ht="15.75" customHeight="1" x14ac:dyDescent="0.35">
      <c r="A795" s="21"/>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c r="AA795" s="21"/>
    </row>
    <row r="796" spans="1:27" ht="15.75" customHeight="1" x14ac:dyDescent="0.35">
      <c r="A796" s="21"/>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c r="AA796" s="21"/>
    </row>
    <row r="797" spans="1:27" ht="15.75" customHeight="1" x14ac:dyDescent="0.35">
      <c r="A797" s="21"/>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c r="AA797" s="21"/>
    </row>
    <row r="798" spans="1:27" ht="15.75" customHeight="1" x14ac:dyDescent="0.35">
      <c r="A798" s="21"/>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c r="AA798" s="21"/>
    </row>
    <row r="799" spans="1:27" ht="15.75" customHeight="1" x14ac:dyDescent="0.35">
      <c r="A799" s="21"/>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c r="AA799" s="21"/>
    </row>
    <row r="800" spans="1:27" ht="15.75" customHeight="1" x14ac:dyDescent="0.35">
      <c r="A800" s="21"/>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c r="AA800" s="21"/>
    </row>
    <row r="801" spans="1:27" ht="15.75" customHeight="1" x14ac:dyDescent="0.35">
      <c r="A801" s="21"/>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c r="AA801" s="21"/>
    </row>
    <row r="802" spans="1:27" ht="15.75" customHeight="1" x14ac:dyDescent="0.35">
      <c r="A802" s="21"/>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c r="AA802" s="21"/>
    </row>
    <row r="803" spans="1:27" ht="15.75" customHeight="1" x14ac:dyDescent="0.35">
      <c r="A803" s="21"/>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c r="AA803" s="21"/>
    </row>
    <row r="804" spans="1:27" ht="15.75" customHeight="1" x14ac:dyDescent="0.35">
      <c r="A804" s="21"/>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c r="AA804" s="21"/>
    </row>
    <row r="805" spans="1:27" ht="15.75" customHeight="1" x14ac:dyDescent="0.35">
      <c r="A805" s="21"/>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c r="AA805" s="21"/>
    </row>
    <row r="806" spans="1:27" ht="15.75" customHeight="1" x14ac:dyDescent="0.35">
      <c r="A806" s="21"/>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c r="AA806" s="21"/>
    </row>
    <row r="807" spans="1:27" ht="15.75" customHeight="1" x14ac:dyDescent="0.35">
      <c r="A807" s="21"/>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c r="AA807" s="21"/>
    </row>
    <row r="808" spans="1:27" ht="15.75" customHeight="1" x14ac:dyDescent="0.35">
      <c r="A808" s="21"/>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c r="AA808" s="21"/>
    </row>
    <row r="809" spans="1:27" ht="15.75" customHeight="1" x14ac:dyDescent="0.35">
      <c r="A809" s="21"/>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c r="AA809" s="21"/>
    </row>
    <row r="810" spans="1:27" ht="15.75" customHeight="1" x14ac:dyDescent="0.35">
      <c r="A810" s="21"/>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c r="AA810" s="21"/>
    </row>
    <row r="811" spans="1:27" ht="15.75" customHeight="1" x14ac:dyDescent="0.35">
      <c r="A811" s="21"/>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c r="AA811" s="21"/>
    </row>
    <row r="812" spans="1:27" ht="15.75" customHeight="1" x14ac:dyDescent="0.35">
      <c r="A812" s="21"/>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c r="AA812" s="21"/>
    </row>
    <row r="813" spans="1:27" ht="15.75" customHeight="1" x14ac:dyDescent="0.35">
      <c r="A813" s="21"/>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c r="AA813" s="21"/>
    </row>
    <row r="814" spans="1:27" ht="15.75" customHeight="1" x14ac:dyDescent="0.35">
      <c r="A814" s="21"/>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c r="AA814" s="21"/>
    </row>
    <row r="815" spans="1:27" ht="15.75" customHeight="1" x14ac:dyDescent="0.35">
      <c r="A815" s="21"/>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c r="AA815" s="21"/>
    </row>
    <row r="816" spans="1:27" ht="15.75" customHeight="1" x14ac:dyDescent="0.35">
      <c r="A816" s="21"/>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c r="AA816" s="21"/>
    </row>
    <row r="817" spans="1:27" ht="15.75" customHeight="1" x14ac:dyDescent="0.35">
      <c r="A817" s="21"/>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c r="AA817" s="21"/>
    </row>
    <row r="818" spans="1:27" ht="15.75" customHeight="1" x14ac:dyDescent="0.35">
      <c r="A818" s="21"/>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c r="AA818" s="21"/>
    </row>
    <row r="819" spans="1:27" ht="15.75" customHeight="1" x14ac:dyDescent="0.35">
      <c r="A819" s="21"/>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c r="AA819" s="21"/>
    </row>
    <row r="820" spans="1:27" ht="15.75" customHeight="1" x14ac:dyDescent="0.35">
      <c r="A820" s="21"/>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c r="AA820" s="21"/>
    </row>
    <row r="821" spans="1:27" ht="15.75" customHeight="1" x14ac:dyDescent="0.35">
      <c r="A821" s="21"/>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c r="AA821" s="21"/>
    </row>
    <row r="822" spans="1:27" ht="15.75" customHeight="1" x14ac:dyDescent="0.35">
      <c r="A822" s="21"/>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c r="AA822" s="21"/>
    </row>
    <row r="823" spans="1:27" ht="15.75" customHeight="1" x14ac:dyDescent="0.35">
      <c r="A823" s="21"/>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c r="AA823" s="21"/>
    </row>
    <row r="824" spans="1:27" ht="15.75" customHeight="1" x14ac:dyDescent="0.35">
      <c r="A824" s="21"/>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c r="AA824" s="21"/>
    </row>
    <row r="825" spans="1:27" ht="15.75" customHeight="1" x14ac:dyDescent="0.35">
      <c r="A825" s="21"/>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c r="AA825" s="21"/>
    </row>
    <row r="826" spans="1:27" ht="15.75" customHeight="1" x14ac:dyDescent="0.35">
      <c r="A826" s="21"/>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c r="AA826" s="21"/>
    </row>
    <row r="827" spans="1:27" ht="15.75" customHeight="1" x14ac:dyDescent="0.35">
      <c r="A827" s="21"/>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c r="AA827" s="21"/>
    </row>
    <row r="828" spans="1:27" ht="15.75" customHeight="1" x14ac:dyDescent="0.35">
      <c r="A828" s="21"/>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c r="AA828" s="21"/>
    </row>
    <row r="829" spans="1:27" ht="15.75" customHeight="1" x14ac:dyDescent="0.35">
      <c r="A829" s="21"/>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c r="AA829" s="21"/>
    </row>
    <row r="830" spans="1:27" ht="15.75" customHeight="1" x14ac:dyDescent="0.35">
      <c r="A830" s="21"/>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c r="AA830" s="21"/>
    </row>
    <row r="831" spans="1:27" ht="15.75" customHeight="1" x14ac:dyDescent="0.35">
      <c r="A831" s="21"/>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c r="AA831" s="21"/>
    </row>
    <row r="832" spans="1:27" ht="15.75" customHeight="1" x14ac:dyDescent="0.35">
      <c r="A832" s="21"/>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c r="AA832" s="21"/>
    </row>
    <row r="833" spans="1:27" ht="15.75" customHeight="1" x14ac:dyDescent="0.35">
      <c r="A833" s="21"/>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c r="AA833" s="21"/>
    </row>
    <row r="834" spans="1:27" ht="15.75" customHeight="1" x14ac:dyDescent="0.35">
      <c r="A834" s="21"/>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c r="AA834" s="21"/>
    </row>
    <row r="835" spans="1:27" ht="15.75" customHeight="1" x14ac:dyDescent="0.35">
      <c r="A835" s="21"/>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c r="AA835" s="21"/>
    </row>
    <row r="836" spans="1:27" ht="15.75" customHeight="1" x14ac:dyDescent="0.35">
      <c r="A836" s="21"/>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c r="AA836" s="21"/>
    </row>
    <row r="837" spans="1:27" ht="15.75" customHeight="1" x14ac:dyDescent="0.35">
      <c r="A837" s="21"/>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c r="AA837" s="21"/>
    </row>
    <row r="838" spans="1:27" ht="15.75" customHeight="1" x14ac:dyDescent="0.35">
      <c r="A838" s="21"/>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c r="AA838" s="21"/>
    </row>
    <row r="839" spans="1:27" ht="15.75" customHeight="1" x14ac:dyDescent="0.35">
      <c r="A839" s="21"/>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c r="AA839" s="21"/>
    </row>
    <row r="840" spans="1:27" ht="15.75" customHeight="1" x14ac:dyDescent="0.35">
      <c r="A840" s="21"/>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c r="AA840" s="21"/>
    </row>
    <row r="841" spans="1:27" ht="15.75" customHeight="1" x14ac:dyDescent="0.35">
      <c r="A841" s="21"/>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c r="AA841" s="21"/>
    </row>
    <row r="842" spans="1:27" ht="15.75" customHeight="1" x14ac:dyDescent="0.35">
      <c r="A842" s="21"/>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c r="AA842" s="21"/>
    </row>
    <row r="843" spans="1:27" ht="15.75" customHeight="1" x14ac:dyDescent="0.35">
      <c r="A843" s="21"/>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c r="AA843" s="21"/>
    </row>
    <row r="844" spans="1:27" ht="15.75" customHeight="1" x14ac:dyDescent="0.35">
      <c r="A844" s="21"/>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c r="AA844" s="21"/>
    </row>
    <row r="845" spans="1:27" ht="15.75" customHeight="1" x14ac:dyDescent="0.35">
      <c r="A845" s="21"/>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c r="AA845" s="21"/>
    </row>
    <row r="846" spans="1:27" ht="15.75" customHeight="1" x14ac:dyDescent="0.35">
      <c r="A846" s="21"/>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c r="AA846" s="21"/>
    </row>
    <row r="847" spans="1:27" ht="15.75" customHeight="1" x14ac:dyDescent="0.35">
      <c r="A847" s="21"/>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c r="AA847" s="21"/>
    </row>
    <row r="848" spans="1:27" ht="15.75" customHeight="1" x14ac:dyDescent="0.35">
      <c r="A848" s="21"/>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c r="AA848" s="21"/>
    </row>
    <row r="849" spans="1:27" ht="15.75" customHeight="1" x14ac:dyDescent="0.35">
      <c r="A849" s="21"/>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c r="AA849" s="21"/>
    </row>
    <row r="850" spans="1:27" ht="15.75" customHeight="1" x14ac:dyDescent="0.35">
      <c r="A850" s="21"/>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c r="AA850" s="21"/>
    </row>
    <row r="851" spans="1:27" ht="15.75" customHeight="1" x14ac:dyDescent="0.35">
      <c r="A851" s="21"/>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c r="AA851" s="21"/>
    </row>
    <row r="852" spans="1:27" ht="15.75" customHeight="1" x14ac:dyDescent="0.35">
      <c r="A852" s="21"/>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c r="AA852" s="21"/>
    </row>
    <row r="853" spans="1:27" ht="15.75" customHeight="1" x14ac:dyDescent="0.35">
      <c r="A853" s="21"/>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c r="AA853" s="21"/>
    </row>
    <row r="854" spans="1:27" ht="15.75" customHeight="1" x14ac:dyDescent="0.35">
      <c r="A854" s="21"/>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c r="AA854" s="21"/>
    </row>
    <row r="855" spans="1:27" ht="15.75" customHeight="1" x14ac:dyDescent="0.35">
      <c r="A855" s="21"/>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c r="AA855" s="21"/>
    </row>
    <row r="856" spans="1:27" ht="15.75" customHeight="1" x14ac:dyDescent="0.35">
      <c r="A856" s="21"/>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c r="AA856" s="21"/>
    </row>
    <row r="857" spans="1:27" ht="15.75" customHeight="1" x14ac:dyDescent="0.35">
      <c r="A857" s="21"/>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c r="AA857" s="21"/>
    </row>
    <row r="858" spans="1:27" ht="15.75" customHeight="1" x14ac:dyDescent="0.35">
      <c r="A858" s="21"/>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c r="AA858" s="21"/>
    </row>
    <row r="859" spans="1:27" ht="15.75" customHeight="1" x14ac:dyDescent="0.35">
      <c r="A859" s="21"/>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c r="AA859" s="21"/>
    </row>
    <row r="860" spans="1:27" ht="15.75" customHeight="1" x14ac:dyDescent="0.35">
      <c r="A860" s="21"/>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c r="AA860" s="21"/>
    </row>
    <row r="861" spans="1:27" ht="15.75" customHeight="1" x14ac:dyDescent="0.35">
      <c r="A861" s="21"/>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c r="AA861" s="21"/>
    </row>
    <row r="862" spans="1:27" ht="15.75" customHeight="1" x14ac:dyDescent="0.35">
      <c r="A862" s="21"/>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c r="AA862" s="21"/>
    </row>
    <row r="863" spans="1:27" ht="15.75" customHeight="1" x14ac:dyDescent="0.35">
      <c r="A863" s="21"/>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c r="AA863" s="21"/>
    </row>
    <row r="864" spans="1:27" ht="15.75" customHeight="1" x14ac:dyDescent="0.35">
      <c r="A864" s="21"/>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c r="AA864" s="21"/>
    </row>
    <row r="865" spans="1:27" ht="15.75" customHeight="1" x14ac:dyDescent="0.35">
      <c r="A865" s="21"/>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c r="AA865" s="21"/>
    </row>
    <row r="866" spans="1:27" ht="15.75" customHeight="1" x14ac:dyDescent="0.35">
      <c r="A866" s="21"/>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c r="AA866" s="21"/>
    </row>
    <row r="867" spans="1:27" ht="15.75" customHeight="1" x14ac:dyDescent="0.35">
      <c r="A867" s="21"/>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c r="AA867" s="21"/>
    </row>
    <row r="868" spans="1:27" ht="15.75" customHeight="1" x14ac:dyDescent="0.35">
      <c r="A868" s="21"/>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c r="AA868" s="21"/>
    </row>
    <row r="869" spans="1:27" ht="15.75" customHeight="1" x14ac:dyDescent="0.35">
      <c r="A869" s="21"/>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c r="AA869" s="21"/>
    </row>
    <row r="870" spans="1:27" ht="15.75" customHeight="1" x14ac:dyDescent="0.35">
      <c r="A870" s="21"/>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c r="AA870" s="21"/>
    </row>
    <row r="871" spans="1:27" ht="15.75" customHeight="1" x14ac:dyDescent="0.35">
      <c r="A871" s="21"/>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c r="AA871" s="21"/>
    </row>
    <row r="872" spans="1:27" ht="15.75" customHeight="1" x14ac:dyDescent="0.35">
      <c r="A872" s="21"/>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c r="AA872" s="21"/>
    </row>
    <row r="873" spans="1:27" ht="15.75" customHeight="1" x14ac:dyDescent="0.35">
      <c r="A873" s="21"/>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c r="AA873" s="21"/>
    </row>
    <row r="874" spans="1:27" ht="15.75" customHeight="1" x14ac:dyDescent="0.35">
      <c r="A874" s="21"/>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c r="AA874" s="21"/>
    </row>
    <row r="875" spans="1:27" ht="15.75" customHeight="1" x14ac:dyDescent="0.35">
      <c r="A875" s="21"/>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c r="AA875" s="21"/>
    </row>
    <row r="876" spans="1:27" ht="15.75" customHeight="1" x14ac:dyDescent="0.35">
      <c r="A876" s="21"/>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c r="AA876" s="21"/>
    </row>
    <row r="877" spans="1:27" ht="15.75" customHeight="1" x14ac:dyDescent="0.35">
      <c r="A877" s="21"/>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c r="AA877" s="21"/>
    </row>
    <row r="878" spans="1:27" ht="15.75" customHeight="1" x14ac:dyDescent="0.35">
      <c r="A878" s="21"/>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c r="AA878" s="21"/>
    </row>
    <row r="879" spans="1:27" ht="15.75" customHeight="1" x14ac:dyDescent="0.35">
      <c r="A879" s="21"/>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c r="AA879" s="21"/>
    </row>
    <row r="880" spans="1:27" ht="15.75" customHeight="1" x14ac:dyDescent="0.35">
      <c r="A880" s="21"/>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c r="AA880" s="21"/>
    </row>
    <row r="881" spans="1:27" ht="15.75" customHeight="1" x14ac:dyDescent="0.35">
      <c r="A881" s="21"/>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c r="AA881" s="21"/>
    </row>
    <row r="882" spans="1:27" ht="15.75" customHeight="1" x14ac:dyDescent="0.35">
      <c r="A882" s="21"/>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c r="AA882" s="21"/>
    </row>
    <row r="883" spans="1:27" ht="15.75" customHeight="1" x14ac:dyDescent="0.35">
      <c r="A883" s="21"/>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c r="AA883" s="21"/>
    </row>
    <row r="884" spans="1:27" ht="15.75" customHeight="1" x14ac:dyDescent="0.35">
      <c r="A884" s="21"/>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c r="AA884" s="21"/>
    </row>
    <row r="885" spans="1:27" ht="15.75" customHeight="1" x14ac:dyDescent="0.35">
      <c r="A885" s="21"/>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c r="AA885" s="21"/>
    </row>
    <row r="886" spans="1:27" ht="15.75" customHeight="1" x14ac:dyDescent="0.35">
      <c r="A886" s="21"/>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c r="AA886" s="21"/>
    </row>
    <row r="887" spans="1:27" ht="15.75" customHeight="1" x14ac:dyDescent="0.35">
      <c r="A887" s="21"/>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c r="AA887" s="21"/>
    </row>
    <row r="888" spans="1:27" ht="15.75" customHeight="1" x14ac:dyDescent="0.35">
      <c r="A888" s="21"/>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c r="AA888" s="21"/>
    </row>
    <row r="889" spans="1:27" ht="15.75" customHeight="1" x14ac:dyDescent="0.35">
      <c r="A889" s="21"/>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c r="AA889" s="21"/>
    </row>
    <row r="890" spans="1:27" ht="15.75" customHeight="1" x14ac:dyDescent="0.35">
      <c r="A890" s="21"/>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c r="AA890" s="21"/>
    </row>
    <row r="891" spans="1:27" ht="15.75" customHeight="1" x14ac:dyDescent="0.35">
      <c r="A891" s="21"/>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c r="AA891" s="21"/>
    </row>
    <row r="892" spans="1:27" ht="15.75" customHeight="1" x14ac:dyDescent="0.35">
      <c r="A892" s="21"/>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c r="AA892" s="21"/>
    </row>
    <row r="893" spans="1:27" ht="15.75" customHeight="1" x14ac:dyDescent="0.35">
      <c r="A893" s="21"/>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c r="AA893" s="21"/>
    </row>
    <row r="894" spans="1:27" ht="15.75" customHeight="1" x14ac:dyDescent="0.35">
      <c r="A894" s="21"/>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c r="AA894" s="21"/>
    </row>
    <row r="895" spans="1:27" ht="15.75" customHeight="1" x14ac:dyDescent="0.35">
      <c r="A895" s="21"/>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c r="AA895" s="21"/>
    </row>
    <row r="896" spans="1:27" ht="15.75" customHeight="1" x14ac:dyDescent="0.35">
      <c r="A896" s="21"/>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c r="AA896" s="21"/>
    </row>
    <row r="897" spans="1:27" ht="15.75" customHeight="1" x14ac:dyDescent="0.35">
      <c r="A897" s="21"/>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c r="AA897" s="21"/>
    </row>
    <row r="898" spans="1:27" ht="15.75" customHeight="1" x14ac:dyDescent="0.35">
      <c r="A898" s="21"/>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c r="AA898" s="21"/>
    </row>
    <row r="899" spans="1:27" ht="15.75" customHeight="1" x14ac:dyDescent="0.35">
      <c r="A899" s="21"/>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c r="AA899" s="21"/>
    </row>
    <row r="900" spans="1:27" ht="15.75" customHeight="1" x14ac:dyDescent="0.35">
      <c r="A900" s="21"/>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c r="AA900" s="21"/>
    </row>
    <row r="901" spans="1:27" ht="15.75" customHeight="1" x14ac:dyDescent="0.35">
      <c r="A901" s="21"/>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c r="AA901" s="21"/>
    </row>
    <row r="902" spans="1:27" ht="15.75" customHeight="1" x14ac:dyDescent="0.35">
      <c r="A902" s="21"/>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c r="AA902" s="21"/>
    </row>
    <row r="903" spans="1:27" ht="15.75" customHeight="1" x14ac:dyDescent="0.35">
      <c r="A903" s="21"/>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c r="AA903" s="21"/>
    </row>
    <row r="904" spans="1:27" ht="15.75" customHeight="1" x14ac:dyDescent="0.35">
      <c r="A904" s="21"/>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c r="AA904" s="21"/>
    </row>
    <row r="905" spans="1:27" ht="15.75" customHeight="1" x14ac:dyDescent="0.35">
      <c r="A905" s="21"/>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c r="AA905" s="21"/>
    </row>
    <row r="906" spans="1:27" ht="15.75" customHeight="1" x14ac:dyDescent="0.35">
      <c r="A906" s="21"/>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c r="AA906" s="21"/>
    </row>
    <row r="907" spans="1:27" ht="15.75" customHeight="1" x14ac:dyDescent="0.35">
      <c r="A907" s="21"/>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c r="AA907" s="21"/>
    </row>
    <row r="908" spans="1:27" ht="15.75" customHeight="1" x14ac:dyDescent="0.35">
      <c r="A908" s="21"/>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c r="AA908" s="21"/>
    </row>
    <row r="909" spans="1:27" ht="15.75" customHeight="1" x14ac:dyDescent="0.35">
      <c r="A909" s="21"/>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c r="AA909" s="21"/>
    </row>
    <row r="910" spans="1:27" ht="15.75" customHeight="1" x14ac:dyDescent="0.35">
      <c r="A910" s="21"/>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c r="AA910" s="21"/>
    </row>
    <row r="911" spans="1:27" ht="15.75" customHeight="1" x14ac:dyDescent="0.35">
      <c r="A911" s="21"/>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c r="AA911" s="21"/>
    </row>
    <row r="912" spans="1:27" ht="15.75" customHeight="1" x14ac:dyDescent="0.35">
      <c r="A912" s="21"/>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c r="AA912" s="21"/>
    </row>
    <row r="913" spans="1:27" ht="15.75" customHeight="1" x14ac:dyDescent="0.35">
      <c r="A913" s="21"/>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c r="AA913" s="21"/>
    </row>
    <row r="914" spans="1:27" ht="15.75" customHeight="1" x14ac:dyDescent="0.35">
      <c r="A914" s="21"/>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c r="AA914" s="21"/>
    </row>
    <row r="915" spans="1:27" ht="15.75" customHeight="1" x14ac:dyDescent="0.35">
      <c r="A915" s="21"/>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c r="AA915" s="21"/>
    </row>
    <row r="916" spans="1:27" ht="15.75" customHeight="1" x14ac:dyDescent="0.35">
      <c r="A916" s="21"/>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c r="AA916" s="21"/>
    </row>
    <row r="917" spans="1:27" ht="15.75" customHeight="1" x14ac:dyDescent="0.35">
      <c r="A917" s="21"/>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c r="AA917" s="21"/>
    </row>
    <row r="918" spans="1:27" ht="15.75" customHeight="1" x14ac:dyDescent="0.35">
      <c r="A918" s="21"/>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c r="AA918" s="21"/>
    </row>
    <row r="919" spans="1:27" ht="15.75" customHeight="1" x14ac:dyDescent="0.35">
      <c r="A919" s="21"/>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c r="AA919" s="21"/>
    </row>
    <row r="920" spans="1:27" ht="15.75" customHeight="1" x14ac:dyDescent="0.35">
      <c r="A920" s="21"/>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c r="AA920" s="21"/>
    </row>
    <row r="921" spans="1:27" ht="15.75" customHeight="1" x14ac:dyDescent="0.35">
      <c r="A921" s="21"/>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c r="AA921" s="21"/>
    </row>
    <row r="922" spans="1:27" ht="15.75" customHeight="1" x14ac:dyDescent="0.35">
      <c r="A922" s="21"/>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c r="AA922" s="21"/>
    </row>
    <row r="923" spans="1:27" ht="15.75" customHeight="1" x14ac:dyDescent="0.35">
      <c r="A923" s="21"/>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c r="AA923" s="21"/>
    </row>
    <row r="924" spans="1:27" ht="15.75" customHeight="1" x14ac:dyDescent="0.35">
      <c r="A924" s="21"/>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c r="AA924" s="21"/>
    </row>
    <row r="925" spans="1:27" ht="15.75" customHeight="1" x14ac:dyDescent="0.35">
      <c r="A925" s="21"/>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c r="AA925" s="21"/>
    </row>
    <row r="926" spans="1:27" ht="15.75" customHeight="1" x14ac:dyDescent="0.35">
      <c r="A926" s="21"/>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c r="AA926" s="21"/>
    </row>
    <row r="927" spans="1:27" ht="15.75" customHeight="1" x14ac:dyDescent="0.35">
      <c r="A927" s="21"/>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c r="AA927" s="21"/>
    </row>
    <row r="928" spans="1:27" ht="15.75" customHeight="1" x14ac:dyDescent="0.35">
      <c r="A928" s="21"/>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c r="AA928" s="21"/>
    </row>
    <row r="929" spans="1:27" ht="15.75" customHeight="1" x14ac:dyDescent="0.35">
      <c r="A929" s="21"/>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c r="AA929" s="21"/>
    </row>
    <row r="930" spans="1:27" ht="15.75" customHeight="1" x14ac:dyDescent="0.35">
      <c r="A930" s="21"/>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c r="AA930" s="21"/>
    </row>
    <row r="931" spans="1:27" ht="15.75" customHeight="1" x14ac:dyDescent="0.35">
      <c r="A931" s="21"/>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c r="AA931" s="21"/>
    </row>
    <row r="932" spans="1:27" ht="15.75" customHeight="1" x14ac:dyDescent="0.35">
      <c r="A932" s="21"/>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c r="AA932" s="21"/>
    </row>
    <row r="933" spans="1:27" ht="15.75" customHeight="1" x14ac:dyDescent="0.35">
      <c r="A933" s="21"/>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c r="AA933" s="21"/>
    </row>
    <row r="934" spans="1:27" ht="15.75" customHeight="1" x14ac:dyDescent="0.35">
      <c r="A934" s="21"/>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c r="AA934" s="21"/>
    </row>
    <row r="935" spans="1:27" ht="15.75" customHeight="1" x14ac:dyDescent="0.35">
      <c r="A935" s="21"/>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c r="AA935" s="21"/>
    </row>
    <row r="936" spans="1:27" ht="15.75" customHeight="1" x14ac:dyDescent="0.35">
      <c r="A936" s="21"/>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c r="AA936" s="21"/>
    </row>
    <row r="937" spans="1:27" ht="15.75" customHeight="1" x14ac:dyDescent="0.35">
      <c r="A937" s="21"/>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c r="AA937" s="21"/>
    </row>
    <row r="938" spans="1:27" ht="15.75" customHeight="1" x14ac:dyDescent="0.35">
      <c r="A938" s="21"/>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c r="AA938" s="21"/>
    </row>
    <row r="939" spans="1:27" ht="15.75" customHeight="1" x14ac:dyDescent="0.35">
      <c r="A939" s="21"/>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c r="AA939" s="21"/>
    </row>
    <row r="940" spans="1:27" ht="15.75" customHeight="1" x14ac:dyDescent="0.35">
      <c r="A940" s="21"/>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c r="AA940" s="21"/>
    </row>
    <row r="941" spans="1:27" ht="15.75" customHeight="1" x14ac:dyDescent="0.35">
      <c r="A941" s="21"/>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c r="AA941" s="21"/>
    </row>
    <row r="942" spans="1:27" ht="15.75" customHeight="1" x14ac:dyDescent="0.35">
      <c r="A942" s="21"/>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c r="AA942" s="21"/>
    </row>
    <row r="943" spans="1:27" ht="15.75" customHeight="1" x14ac:dyDescent="0.35">
      <c r="A943" s="21"/>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c r="AA943" s="21"/>
    </row>
    <row r="944" spans="1:27" ht="15.75" customHeight="1" x14ac:dyDescent="0.35">
      <c r="A944" s="21"/>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c r="AA944" s="21"/>
    </row>
    <row r="945" spans="1:27" ht="15.75" customHeight="1" x14ac:dyDescent="0.35">
      <c r="A945" s="21"/>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c r="AA945" s="21"/>
    </row>
    <row r="946" spans="1:27" ht="15.75" customHeight="1" x14ac:dyDescent="0.35">
      <c r="A946" s="21"/>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c r="AA946" s="21"/>
    </row>
    <row r="947" spans="1:27" ht="15.75" customHeight="1" x14ac:dyDescent="0.35">
      <c r="A947" s="21"/>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c r="AA947" s="21"/>
    </row>
    <row r="948" spans="1:27" ht="15.75" customHeight="1" x14ac:dyDescent="0.35">
      <c r="A948" s="21"/>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c r="AA948" s="21"/>
    </row>
    <row r="949" spans="1:27" ht="15.75" customHeight="1" x14ac:dyDescent="0.35">
      <c r="A949" s="21"/>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c r="AA949" s="21"/>
    </row>
    <row r="950" spans="1:27" ht="15.75" customHeight="1" x14ac:dyDescent="0.35">
      <c r="A950" s="21"/>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c r="AA950" s="21"/>
    </row>
    <row r="951" spans="1:27" ht="15.75" customHeight="1" x14ac:dyDescent="0.35">
      <c r="A951" s="21"/>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c r="AA951" s="21"/>
    </row>
    <row r="952" spans="1:27" ht="15.75" customHeight="1" x14ac:dyDescent="0.35">
      <c r="A952" s="21"/>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c r="AA952" s="21"/>
    </row>
    <row r="953" spans="1:27" ht="15.75" customHeight="1" x14ac:dyDescent="0.35">
      <c r="A953" s="21"/>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c r="AA953" s="21"/>
    </row>
    <row r="954" spans="1:27" ht="15.75" customHeight="1" x14ac:dyDescent="0.35">
      <c r="A954" s="21"/>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c r="AA954" s="21"/>
    </row>
    <row r="955" spans="1:27" ht="15.75" customHeight="1" x14ac:dyDescent="0.35">
      <c r="A955" s="21"/>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c r="AA955" s="21"/>
    </row>
    <row r="956" spans="1:27" ht="15.75" customHeight="1" x14ac:dyDescent="0.35">
      <c r="A956" s="21"/>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c r="AA956" s="21"/>
    </row>
    <row r="957" spans="1:27" ht="15.75" customHeight="1" x14ac:dyDescent="0.35">
      <c r="A957" s="21"/>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c r="AA957" s="21"/>
    </row>
    <row r="958" spans="1:27" ht="15.75" customHeight="1" x14ac:dyDescent="0.35">
      <c r="A958" s="21"/>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c r="AA958" s="21"/>
    </row>
    <row r="959" spans="1:27" ht="15.75" customHeight="1" x14ac:dyDescent="0.35">
      <c r="A959" s="21"/>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c r="AA959" s="21"/>
    </row>
    <row r="960" spans="1:27" ht="15.75" customHeight="1" x14ac:dyDescent="0.35">
      <c r="A960" s="21"/>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c r="AA960" s="21"/>
    </row>
    <row r="961" spans="1:27" ht="15.75" customHeight="1" x14ac:dyDescent="0.35">
      <c r="A961" s="21"/>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c r="AA961" s="21"/>
    </row>
    <row r="962" spans="1:27" ht="15.75" customHeight="1" x14ac:dyDescent="0.35">
      <c r="A962" s="21"/>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c r="AA962" s="21"/>
    </row>
    <row r="963" spans="1:27" ht="15.75" customHeight="1" x14ac:dyDescent="0.35">
      <c r="A963" s="21"/>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c r="AA963" s="21"/>
    </row>
    <row r="964" spans="1:27" ht="15.75" customHeight="1" x14ac:dyDescent="0.35">
      <c r="A964" s="21"/>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c r="AA964" s="21"/>
    </row>
    <row r="965" spans="1:27" ht="15.75" customHeight="1" x14ac:dyDescent="0.35">
      <c r="A965" s="21"/>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c r="AA965" s="21"/>
    </row>
    <row r="966" spans="1:27" ht="15.75" customHeight="1" x14ac:dyDescent="0.35">
      <c r="A966" s="21"/>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c r="AA966" s="21"/>
    </row>
    <row r="967" spans="1:27" ht="15.75" customHeight="1" x14ac:dyDescent="0.35">
      <c r="A967" s="21"/>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c r="AA967" s="21"/>
    </row>
    <row r="968" spans="1:27" ht="15.75" customHeight="1" x14ac:dyDescent="0.35">
      <c r="A968" s="21"/>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c r="AA968" s="21"/>
    </row>
    <row r="969" spans="1:27" ht="15.75" customHeight="1" x14ac:dyDescent="0.35">
      <c r="A969" s="21"/>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c r="AA969" s="21"/>
    </row>
    <row r="970" spans="1:27" ht="15.75" customHeight="1" x14ac:dyDescent="0.35">
      <c r="A970" s="21"/>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c r="AA970" s="21"/>
    </row>
    <row r="971" spans="1:27" ht="15.75" customHeight="1" x14ac:dyDescent="0.35">
      <c r="A971" s="21"/>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c r="AA971" s="21"/>
    </row>
    <row r="972" spans="1:27" ht="15.75" customHeight="1" x14ac:dyDescent="0.35">
      <c r="A972" s="21"/>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c r="AA972" s="21"/>
    </row>
    <row r="973" spans="1:27" ht="15.75" customHeight="1" x14ac:dyDescent="0.35">
      <c r="A973" s="21"/>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c r="AA973" s="21"/>
    </row>
    <row r="974" spans="1:27" ht="15.75" customHeight="1" x14ac:dyDescent="0.35">
      <c r="A974" s="21"/>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c r="AA974" s="21"/>
    </row>
    <row r="975" spans="1:27" ht="15.75" customHeight="1" x14ac:dyDescent="0.35">
      <c r="A975" s="21"/>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c r="AA975" s="21"/>
    </row>
    <row r="976" spans="1:27" ht="15.75" customHeight="1" x14ac:dyDescent="0.35">
      <c r="A976" s="21"/>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c r="AA976" s="21"/>
    </row>
    <row r="977" spans="1:27" ht="15.75" customHeight="1" x14ac:dyDescent="0.35">
      <c r="A977" s="21"/>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c r="AA977" s="21"/>
    </row>
    <row r="978" spans="1:27" ht="15.75" customHeight="1" x14ac:dyDescent="0.35">
      <c r="A978" s="21"/>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c r="AA978" s="21"/>
    </row>
    <row r="979" spans="1:27" ht="15.75" customHeight="1" x14ac:dyDescent="0.35">
      <c r="A979" s="21"/>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c r="AA979" s="21"/>
    </row>
    <row r="980" spans="1:27" ht="15.75" customHeight="1" x14ac:dyDescent="0.35">
      <c r="A980" s="21"/>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c r="AA980" s="21"/>
    </row>
    <row r="981" spans="1:27" ht="15.75" customHeight="1" x14ac:dyDescent="0.35">
      <c r="A981" s="21"/>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c r="AA981" s="21"/>
    </row>
    <row r="982" spans="1:27" ht="15.75" customHeight="1" x14ac:dyDescent="0.35">
      <c r="A982" s="21"/>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c r="AA982" s="21"/>
    </row>
    <row r="983" spans="1:27" ht="15.75" customHeight="1" x14ac:dyDescent="0.35">
      <c r="A983" s="21"/>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c r="AA983" s="21"/>
    </row>
    <row r="984" spans="1:27" ht="15.75" customHeight="1" x14ac:dyDescent="0.35">
      <c r="A984" s="21"/>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c r="AA984" s="21"/>
    </row>
    <row r="985" spans="1:27" ht="15.75" customHeight="1" x14ac:dyDescent="0.35">
      <c r="A985" s="21"/>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c r="AA985" s="21"/>
    </row>
    <row r="986" spans="1:27" ht="15.75" customHeight="1" x14ac:dyDescent="0.35">
      <c r="A986" s="21"/>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c r="AA986" s="21"/>
    </row>
    <row r="987" spans="1:27" ht="15.75" customHeight="1" x14ac:dyDescent="0.35">
      <c r="A987" s="21"/>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c r="AA987" s="21"/>
    </row>
    <row r="988" spans="1:27" ht="15.75" customHeight="1" x14ac:dyDescent="0.35">
      <c r="A988" s="21"/>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c r="AA988" s="21"/>
    </row>
    <row r="989" spans="1:27" ht="15.75" customHeight="1" x14ac:dyDescent="0.35">
      <c r="A989" s="21"/>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c r="AA989" s="21"/>
    </row>
    <row r="990" spans="1:27" ht="15.75" customHeight="1" x14ac:dyDescent="0.35">
      <c r="A990" s="21"/>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c r="AA990" s="21"/>
    </row>
    <row r="991" spans="1:27" ht="15.75" customHeight="1" x14ac:dyDescent="0.35">
      <c r="A991" s="21"/>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c r="AA991" s="21"/>
    </row>
    <row r="992" spans="1:27" ht="15.75" customHeight="1" x14ac:dyDescent="0.35">
      <c r="A992" s="21"/>
      <c r="B992" s="21"/>
      <c r="C992" s="21"/>
      <c r="D992" s="21"/>
      <c r="E992" s="21"/>
      <c r="F992" s="21"/>
      <c r="G992" s="21"/>
      <c r="H992" s="21"/>
      <c r="I992" s="21"/>
      <c r="J992" s="21"/>
      <c r="K992" s="21"/>
      <c r="L992" s="21"/>
      <c r="M992" s="21"/>
      <c r="N992" s="21"/>
      <c r="O992" s="21"/>
      <c r="P992" s="21"/>
      <c r="Q992" s="21"/>
      <c r="R992" s="21"/>
      <c r="S992" s="21"/>
      <c r="T992" s="21"/>
      <c r="U992" s="21"/>
      <c r="V992" s="21"/>
      <c r="W992" s="21"/>
      <c r="X992" s="21"/>
      <c r="Y992" s="21"/>
      <c r="Z992" s="21"/>
      <c r="AA992" s="21"/>
    </row>
    <row r="993" spans="1:27" ht="15.75" customHeight="1" x14ac:dyDescent="0.35">
      <c r="A993" s="21"/>
      <c r="B993" s="21"/>
      <c r="C993" s="21"/>
      <c r="D993" s="21"/>
      <c r="E993" s="21"/>
      <c r="F993" s="21"/>
      <c r="G993" s="21"/>
      <c r="H993" s="21"/>
      <c r="I993" s="21"/>
      <c r="J993" s="21"/>
      <c r="K993" s="21"/>
      <c r="L993" s="21"/>
      <c r="M993" s="21"/>
      <c r="N993" s="21"/>
      <c r="O993" s="21"/>
      <c r="P993" s="21"/>
      <c r="Q993" s="21"/>
      <c r="R993" s="21"/>
      <c r="S993" s="21"/>
      <c r="T993" s="21"/>
      <c r="U993" s="21"/>
      <c r="V993" s="21"/>
      <c r="W993" s="21"/>
      <c r="X993" s="21"/>
      <c r="Y993" s="21"/>
      <c r="Z993" s="21"/>
      <c r="AA993" s="21"/>
    </row>
    <row r="994" spans="1:27" ht="15.75" customHeight="1" x14ac:dyDescent="0.35">
      <c r="A994" s="21"/>
      <c r="B994" s="21"/>
      <c r="C994" s="21"/>
      <c r="D994" s="21"/>
      <c r="E994" s="21"/>
      <c r="F994" s="21"/>
      <c r="G994" s="21"/>
      <c r="H994" s="21"/>
      <c r="I994" s="21"/>
      <c r="J994" s="21"/>
      <c r="K994" s="21"/>
      <c r="L994" s="21"/>
      <c r="M994" s="21"/>
      <c r="N994" s="21"/>
      <c r="O994" s="21"/>
      <c r="P994" s="21"/>
      <c r="Q994" s="21"/>
      <c r="R994" s="21"/>
      <c r="S994" s="21"/>
      <c r="T994" s="21"/>
      <c r="U994" s="21"/>
      <c r="V994" s="21"/>
      <c r="W994" s="21"/>
      <c r="X994" s="21"/>
      <c r="Y994" s="21"/>
      <c r="Z994" s="21"/>
      <c r="AA994" s="21"/>
    </row>
    <row r="995" spans="1:27" ht="15.75" customHeight="1" x14ac:dyDescent="0.35">
      <c r="A995" s="21"/>
      <c r="B995" s="21"/>
      <c r="C995" s="21"/>
      <c r="D995" s="21"/>
      <c r="E995" s="21"/>
      <c r="F995" s="21"/>
      <c r="G995" s="21"/>
      <c r="H995" s="21"/>
      <c r="I995" s="21"/>
      <c r="J995" s="21"/>
      <c r="K995" s="21"/>
      <c r="L995" s="21"/>
      <c r="M995" s="21"/>
      <c r="N995" s="21"/>
      <c r="O995" s="21"/>
      <c r="P995" s="21"/>
      <c r="Q995" s="21"/>
      <c r="R995" s="21"/>
      <c r="S995" s="21"/>
      <c r="T995" s="21"/>
      <c r="U995" s="21"/>
      <c r="V995" s="21"/>
      <c r="W995" s="21"/>
      <c r="X995" s="21"/>
      <c r="Y995" s="21"/>
      <c r="Z995" s="21"/>
      <c r="AA995" s="21"/>
    </row>
    <row r="996" spans="1:27" ht="15.75" customHeight="1" x14ac:dyDescent="0.35">
      <c r="A996" s="21"/>
      <c r="B996" s="21"/>
      <c r="C996" s="21"/>
      <c r="D996" s="21"/>
      <c r="E996" s="21"/>
      <c r="F996" s="21"/>
      <c r="G996" s="21"/>
      <c r="H996" s="21"/>
      <c r="I996" s="21"/>
      <c r="J996" s="21"/>
      <c r="K996" s="21"/>
      <c r="L996" s="21"/>
      <c r="M996" s="21"/>
      <c r="N996" s="21"/>
      <c r="O996" s="21"/>
      <c r="P996" s="21"/>
      <c r="Q996" s="21"/>
      <c r="R996" s="21"/>
      <c r="S996" s="21"/>
      <c r="T996" s="21"/>
      <c r="U996" s="21"/>
      <c r="V996" s="21"/>
      <c r="W996" s="21"/>
      <c r="X996" s="21"/>
      <c r="Y996" s="21"/>
      <c r="Z996" s="21"/>
      <c r="AA996" s="21"/>
    </row>
    <row r="997" spans="1:27" ht="15.75" customHeight="1" x14ac:dyDescent="0.35">
      <c r="A997" s="21"/>
      <c r="B997" s="21"/>
      <c r="C997" s="21"/>
      <c r="D997" s="21"/>
      <c r="E997" s="21"/>
      <c r="F997" s="21"/>
      <c r="G997" s="21"/>
      <c r="H997" s="21"/>
      <c r="I997" s="21"/>
      <c r="J997" s="21"/>
      <c r="K997" s="21"/>
      <c r="L997" s="21"/>
      <c r="M997" s="21"/>
      <c r="N997" s="21"/>
      <c r="O997" s="21"/>
      <c r="P997" s="21"/>
      <c r="Q997" s="21"/>
      <c r="R997" s="21"/>
      <c r="S997" s="21"/>
      <c r="T997" s="21"/>
      <c r="U997" s="21"/>
      <c r="V997" s="21"/>
      <c r="W997" s="21"/>
      <c r="X997" s="21"/>
      <c r="Y997" s="21"/>
      <c r="Z997" s="21"/>
      <c r="AA997" s="21"/>
    </row>
    <row r="998" spans="1:27" ht="15.75" customHeight="1" x14ac:dyDescent="0.35">
      <c r="A998" s="21"/>
      <c r="B998" s="21"/>
      <c r="C998" s="21"/>
      <c r="D998" s="21"/>
      <c r="E998" s="21"/>
      <c r="F998" s="21"/>
      <c r="G998" s="21"/>
      <c r="H998" s="21"/>
      <c r="I998" s="21"/>
      <c r="J998" s="21"/>
      <c r="K998" s="21"/>
      <c r="L998" s="21"/>
      <c r="M998" s="21"/>
      <c r="N998" s="21"/>
      <c r="O998" s="21"/>
      <c r="P998" s="21"/>
      <c r="Q998" s="21"/>
      <c r="R998" s="21"/>
      <c r="S998" s="21"/>
      <c r="T998" s="21"/>
      <c r="U998" s="21"/>
      <c r="V998" s="21"/>
      <c r="W998" s="21"/>
      <c r="X998" s="21"/>
      <c r="Y998" s="21"/>
      <c r="Z998" s="21"/>
      <c r="AA998" s="21"/>
    </row>
    <row r="999" spans="1:27" ht="15.75" customHeight="1" x14ac:dyDescent="0.35">
      <c r="A999" s="21"/>
      <c r="B999" s="21"/>
      <c r="C999" s="21"/>
      <c r="D999" s="21"/>
      <c r="E999" s="21"/>
      <c r="F999" s="21"/>
      <c r="G999" s="21"/>
      <c r="H999" s="21"/>
      <c r="I999" s="21"/>
      <c r="J999" s="21"/>
      <c r="K999" s="21"/>
      <c r="L999" s="21"/>
      <c r="M999" s="21"/>
      <c r="N999" s="21"/>
      <c r="O999" s="21"/>
      <c r="P999" s="21"/>
      <c r="Q999" s="21"/>
      <c r="R999" s="21"/>
      <c r="S999" s="21"/>
      <c r="T999" s="21"/>
      <c r="U999" s="21"/>
      <c r="V999" s="21"/>
      <c r="W999" s="21"/>
      <c r="X999" s="21"/>
      <c r="Y999" s="21"/>
      <c r="Z999" s="21"/>
      <c r="AA999" s="21"/>
    </row>
    <row r="1000" spans="1:27" ht="15.75" customHeight="1" x14ac:dyDescent="0.35">
      <c r="A1000" s="21"/>
      <c r="B1000" s="21"/>
      <c r="C1000" s="21"/>
      <c r="D1000" s="21"/>
      <c r="E1000" s="21"/>
      <c r="F1000" s="21"/>
      <c r="G1000" s="21"/>
      <c r="H1000" s="21"/>
      <c r="I1000" s="21"/>
      <c r="J1000" s="21"/>
      <c r="K1000" s="21"/>
      <c r="L1000" s="21"/>
      <c r="M1000" s="21"/>
      <c r="N1000" s="21"/>
      <c r="O1000" s="21"/>
      <c r="P1000" s="21"/>
      <c r="Q1000" s="21"/>
      <c r="R1000" s="21"/>
      <c r="S1000" s="21"/>
      <c r="T1000" s="21"/>
      <c r="U1000" s="21"/>
      <c r="V1000" s="21"/>
      <c r="W1000" s="21"/>
      <c r="X1000" s="21"/>
      <c r="Y1000" s="21"/>
      <c r="Z1000" s="21"/>
      <c r="AA1000" s="21"/>
    </row>
  </sheetData>
  <mergeCells count="8">
    <mergeCell ref="B22:E22"/>
    <mergeCell ref="B27:E27"/>
    <mergeCell ref="B34:E34"/>
    <mergeCell ref="B2:J2"/>
    <mergeCell ref="B9:J9"/>
    <mergeCell ref="B13:J13"/>
    <mergeCell ref="B18:J18"/>
    <mergeCell ref="B20:E20"/>
  </mergeCell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B1000"/>
  <sheetViews>
    <sheetView showGridLines="0" workbookViewId="0">
      <selection activeCell="C10" sqref="C10"/>
    </sheetView>
  </sheetViews>
  <sheetFormatPr defaultColWidth="11.1640625" defaultRowHeight="15" customHeight="1" x14ac:dyDescent="0.35"/>
  <cols>
    <col min="1" max="1" width="5" customWidth="1"/>
    <col min="2" max="2" width="49" customWidth="1"/>
    <col min="3" max="3" width="10.6640625" customWidth="1"/>
    <col min="4" max="4" width="17.58203125" bestFit="1" customWidth="1"/>
    <col min="5" max="5" width="20.33203125" bestFit="1" customWidth="1"/>
    <col min="6" max="6" width="16.6640625" bestFit="1" customWidth="1"/>
    <col min="7" max="7" width="13.5" bestFit="1" customWidth="1"/>
    <col min="8" max="8" width="16.6640625" customWidth="1"/>
    <col min="9" max="9" width="18.83203125" customWidth="1"/>
    <col min="10" max="10" width="16.6640625" customWidth="1"/>
    <col min="11" max="28" width="11.08203125" customWidth="1"/>
  </cols>
  <sheetData>
    <row r="1" spans="1:28" ht="15.5" x14ac:dyDescent="0.35">
      <c r="A1" s="1"/>
      <c r="B1" s="1"/>
      <c r="C1" s="1"/>
      <c r="D1" s="1"/>
      <c r="E1" s="1"/>
      <c r="F1" s="1"/>
      <c r="G1" s="1"/>
      <c r="H1" s="1"/>
      <c r="I1" s="1"/>
      <c r="J1" s="1"/>
      <c r="K1" s="1"/>
      <c r="L1" s="1"/>
      <c r="M1" s="1"/>
      <c r="N1" s="1"/>
      <c r="O1" s="1"/>
      <c r="P1" s="1"/>
      <c r="Q1" s="1"/>
      <c r="R1" s="1"/>
      <c r="S1" s="1"/>
      <c r="T1" s="1"/>
      <c r="U1" s="1"/>
      <c r="V1" s="1"/>
      <c r="W1" s="1"/>
      <c r="X1" s="1"/>
      <c r="Y1" s="1"/>
      <c r="Z1" s="1"/>
      <c r="AA1" s="1"/>
      <c r="AB1" s="1"/>
    </row>
    <row r="2" spans="1:28" ht="51" customHeight="1" x14ac:dyDescent="0.35">
      <c r="A2" s="1"/>
      <c r="B2" s="74" t="s">
        <v>106</v>
      </c>
      <c r="C2" s="75" t="s">
        <v>107</v>
      </c>
      <c r="D2" s="75" t="s">
        <v>108</v>
      </c>
      <c r="E2" s="76" t="s">
        <v>109</v>
      </c>
      <c r="F2" s="76" t="s">
        <v>110</v>
      </c>
      <c r="G2" s="76" t="s">
        <v>111</v>
      </c>
      <c r="H2" s="75" t="s">
        <v>112</v>
      </c>
      <c r="I2" s="75" t="s">
        <v>113</v>
      </c>
      <c r="J2" s="133" t="s">
        <v>114</v>
      </c>
      <c r="K2" s="1"/>
      <c r="L2" s="1"/>
      <c r="M2" s="1"/>
      <c r="N2" s="1"/>
      <c r="O2" s="1"/>
      <c r="P2" s="1"/>
      <c r="Q2" s="1"/>
      <c r="R2" s="1"/>
      <c r="S2" s="1"/>
      <c r="T2" s="1"/>
      <c r="U2" s="1"/>
      <c r="V2" s="1"/>
      <c r="W2" s="1"/>
      <c r="X2" s="1"/>
      <c r="Y2" s="1"/>
      <c r="Z2" s="1"/>
      <c r="AA2" s="1"/>
      <c r="AB2" s="1"/>
    </row>
    <row r="3" spans="1:28" ht="18.649999999999999" customHeight="1" x14ac:dyDescent="0.35">
      <c r="A3" s="1"/>
      <c r="B3" s="77" t="s">
        <v>115</v>
      </c>
      <c r="C3" s="86"/>
      <c r="D3" s="86"/>
      <c r="E3" s="86"/>
      <c r="F3" s="86"/>
      <c r="G3" s="1"/>
      <c r="H3" s="1"/>
      <c r="I3" s="1"/>
      <c r="J3" s="61"/>
      <c r="K3" s="1"/>
      <c r="L3" s="1"/>
      <c r="M3" s="1"/>
      <c r="N3" s="1"/>
      <c r="O3" s="1"/>
      <c r="P3" s="1"/>
      <c r="Q3" s="1"/>
      <c r="R3" s="1"/>
      <c r="S3" s="1"/>
      <c r="T3" s="1"/>
      <c r="U3" s="1"/>
      <c r="V3" s="1"/>
      <c r="W3" s="1"/>
      <c r="X3" s="1"/>
      <c r="Y3" s="1"/>
      <c r="Z3" s="1"/>
      <c r="AA3" s="1"/>
      <c r="AB3" s="1"/>
    </row>
    <row r="4" spans="1:28" ht="31" x14ac:dyDescent="0.35">
      <c r="A4" s="1"/>
      <c r="B4" s="78" t="s">
        <v>116</v>
      </c>
      <c r="C4" s="86">
        <f>'Input Data'!$C$33</f>
        <v>40</v>
      </c>
      <c r="D4" s="86">
        <f>'Input Data'!C31</f>
        <v>4</v>
      </c>
      <c r="E4" s="86">
        <f>'Input Data'!$C$30</f>
        <v>110</v>
      </c>
      <c r="F4" s="86">
        <f>'Input Data'!$C$34</f>
        <v>5</v>
      </c>
      <c r="G4" s="79">
        <f>-'5) Salary calculations'!$G$9</f>
        <v>-6671.3510482758629</v>
      </c>
      <c r="H4" s="8">
        <f>G4*C4*D4</f>
        <v>-1067416.1677241381</v>
      </c>
      <c r="I4" s="8">
        <f>H4*E4</f>
        <v>-117415778.44965519</v>
      </c>
      <c r="J4" s="80">
        <f>I4/F4</f>
        <v>-23483155.689931039</v>
      </c>
      <c r="K4" s="1"/>
      <c r="L4" s="1"/>
      <c r="M4" s="1"/>
      <c r="N4" s="1"/>
      <c r="O4" s="1"/>
      <c r="P4" s="1"/>
      <c r="Q4" s="1"/>
      <c r="R4" s="1"/>
      <c r="S4" s="1"/>
      <c r="T4" s="1"/>
      <c r="U4" s="1"/>
      <c r="V4" s="1"/>
      <c r="W4" s="1"/>
      <c r="X4" s="1"/>
      <c r="Y4" s="1"/>
      <c r="Z4" s="1"/>
      <c r="AA4" s="1"/>
      <c r="AB4" s="1"/>
    </row>
    <row r="5" spans="1:28" ht="15.5" x14ac:dyDescent="0.35">
      <c r="A5" s="1"/>
      <c r="B5" s="78"/>
      <c r="C5" s="86"/>
      <c r="D5" s="86"/>
      <c r="E5" s="128"/>
      <c r="F5" s="86"/>
      <c r="G5" s="42"/>
      <c r="H5" s="17"/>
      <c r="I5" s="17"/>
      <c r="J5" s="31"/>
      <c r="K5" s="1"/>
      <c r="L5" s="1"/>
      <c r="M5" s="1"/>
      <c r="N5" s="1"/>
      <c r="O5" s="1"/>
      <c r="P5" s="1"/>
      <c r="Q5" s="1"/>
      <c r="R5" s="1"/>
      <c r="S5" s="1"/>
      <c r="T5" s="1"/>
      <c r="U5" s="1"/>
      <c r="V5" s="1"/>
      <c r="W5" s="1"/>
      <c r="X5" s="1"/>
      <c r="Y5" s="1"/>
      <c r="Z5" s="1"/>
      <c r="AA5" s="1"/>
      <c r="AB5" s="1"/>
    </row>
    <row r="6" spans="1:28" ht="15.5" x14ac:dyDescent="0.35">
      <c r="A6" s="1"/>
      <c r="B6" s="77" t="s">
        <v>117</v>
      </c>
      <c r="C6" s="86"/>
      <c r="D6" s="86"/>
      <c r="E6" s="128"/>
      <c r="F6" s="86"/>
      <c r="G6" s="42"/>
      <c r="H6" s="17"/>
      <c r="I6" s="17"/>
      <c r="J6" s="31"/>
      <c r="K6" s="1"/>
      <c r="L6" s="1"/>
      <c r="M6" s="1"/>
      <c r="N6" s="1"/>
      <c r="O6" s="1"/>
      <c r="P6" s="1"/>
      <c r="Q6" s="1"/>
      <c r="R6" s="1"/>
      <c r="S6" s="1"/>
      <c r="T6" s="1"/>
      <c r="U6" s="1"/>
      <c r="V6" s="1"/>
      <c r="W6" s="1"/>
      <c r="X6" s="1"/>
      <c r="Y6" s="1"/>
      <c r="Z6" s="1"/>
      <c r="AA6" s="1"/>
      <c r="AB6" s="1"/>
    </row>
    <row r="7" spans="1:28" ht="31" x14ac:dyDescent="0.35">
      <c r="A7" s="1"/>
      <c r="B7" s="81" t="s">
        <v>118</v>
      </c>
      <c r="C7" s="132">
        <f>'Input Data'!$C$33</f>
        <v>40</v>
      </c>
      <c r="D7" s="132">
        <f>'Input Data'!C32</f>
        <v>2</v>
      </c>
      <c r="E7" s="132">
        <f>'Input Data'!$C$30</f>
        <v>110</v>
      </c>
      <c r="F7" s="132">
        <f>'Input Data'!$C$34</f>
        <v>5</v>
      </c>
      <c r="G7" s="82">
        <f>-'5) Salary calculations'!$G$9</f>
        <v>-6671.3510482758629</v>
      </c>
      <c r="H7" s="83">
        <f>G7*C7*D7</f>
        <v>-533708.08386206906</v>
      </c>
      <c r="I7" s="83">
        <f>H7*E7</f>
        <v>-58707889.224827595</v>
      </c>
      <c r="J7" s="84">
        <f>I7/F7</f>
        <v>-11741577.844965519</v>
      </c>
      <c r="K7" s="1"/>
      <c r="L7" s="1"/>
      <c r="M7" s="1"/>
      <c r="N7" s="1"/>
      <c r="O7" s="1"/>
      <c r="P7" s="1"/>
      <c r="Q7" s="1"/>
      <c r="R7" s="1"/>
      <c r="S7" s="1"/>
      <c r="T7" s="1"/>
      <c r="U7" s="1"/>
      <c r="V7" s="1"/>
      <c r="W7" s="1"/>
      <c r="X7" s="1"/>
      <c r="Y7" s="1"/>
      <c r="Z7" s="1"/>
      <c r="AA7" s="1"/>
      <c r="AB7" s="1"/>
    </row>
    <row r="8" spans="1:28" ht="15.5" x14ac:dyDescent="0.35">
      <c r="A8" s="1"/>
      <c r="B8" s="1"/>
      <c r="C8" s="1"/>
      <c r="D8" s="1"/>
      <c r="E8" s="1"/>
      <c r="F8" s="1"/>
      <c r="G8" s="1"/>
      <c r="H8" s="1"/>
      <c r="I8" s="1"/>
      <c r="J8" s="1"/>
      <c r="K8" s="1"/>
      <c r="L8" s="1"/>
      <c r="M8" s="1"/>
      <c r="N8" s="1"/>
      <c r="O8" s="1"/>
      <c r="P8" s="1"/>
      <c r="Q8" s="1"/>
      <c r="R8" s="1"/>
      <c r="S8" s="1"/>
      <c r="T8" s="1"/>
      <c r="U8" s="1"/>
      <c r="V8" s="1"/>
      <c r="W8" s="1"/>
      <c r="X8" s="1"/>
      <c r="Y8" s="1"/>
      <c r="Z8" s="1"/>
      <c r="AA8" s="1"/>
      <c r="AB8" s="1"/>
    </row>
    <row r="9" spans="1:28" ht="15.5" x14ac:dyDescent="0.35">
      <c r="A9" s="21"/>
      <c r="B9" s="21"/>
      <c r="C9" s="21"/>
      <c r="D9" s="21"/>
      <c r="E9" s="21"/>
      <c r="F9" s="21"/>
      <c r="G9" s="21"/>
      <c r="H9" s="21"/>
      <c r="I9" s="21"/>
      <c r="J9" s="21"/>
      <c r="K9" s="21"/>
      <c r="L9" s="21"/>
      <c r="M9" s="21"/>
      <c r="N9" s="21"/>
      <c r="O9" s="21"/>
      <c r="P9" s="21"/>
      <c r="Q9" s="21"/>
      <c r="R9" s="21"/>
      <c r="S9" s="21"/>
      <c r="T9" s="21"/>
      <c r="U9" s="21"/>
      <c r="V9" s="21"/>
      <c r="W9" s="21"/>
      <c r="X9" s="21"/>
      <c r="Y9" s="21"/>
      <c r="Z9" s="21"/>
      <c r="AA9" s="21"/>
      <c r="AB9" s="21"/>
    </row>
    <row r="10" spans="1:28" ht="15.5" x14ac:dyDescent="0.3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row>
    <row r="11" spans="1:28" ht="15.5" x14ac:dyDescent="0.35">
      <c r="A11" s="1"/>
      <c r="B11" s="21"/>
      <c r="C11" s="1"/>
      <c r="D11" s="1"/>
      <c r="E11" s="1"/>
      <c r="F11" s="1"/>
      <c r="G11" s="21"/>
      <c r="H11" s="1"/>
      <c r="I11" s="1"/>
      <c r="J11" s="1"/>
      <c r="K11" s="1"/>
      <c r="L11" s="1"/>
      <c r="M11" s="1"/>
      <c r="N11" s="1"/>
      <c r="O11" s="1"/>
      <c r="P11" s="1"/>
      <c r="Q11" s="1"/>
      <c r="R11" s="1"/>
      <c r="S11" s="1"/>
      <c r="T11" s="1"/>
      <c r="U11" s="1"/>
      <c r="V11" s="1"/>
      <c r="W11" s="1"/>
      <c r="X11" s="1"/>
      <c r="Y11" s="1"/>
      <c r="Z11" s="1"/>
      <c r="AA11" s="1"/>
      <c r="AB11" s="1"/>
    </row>
    <row r="12" spans="1:28" ht="15.5" x14ac:dyDescent="0.35">
      <c r="A12" s="1"/>
      <c r="B12" s="21"/>
      <c r="C12" s="1"/>
      <c r="D12" s="1"/>
      <c r="E12" s="1"/>
      <c r="F12" s="1"/>
      <c r="G12" s="21"/>
      <c r="H12" s="1"/>
      <c r="I12" s="1"/>
      <c r="J12" s="1"/>
      <c r="K12" s="1"/>
      <c r="L12" s="1"/>
      <c r="M12" s="1"/>
      <c r="N12" s="1"/>
      <c r="O12" s="1"/>
      <c r="P12" s="1"/>
      <c r="Q12" s="1"/>
      <c r="R12" s="1"/>
      <c r="S12" s="1"/>
      <c r="T12" s="1"/>
      <c r="U12" s="1"/>
      <c r="V12" s="1"/>
      <c r="W12" s="1"/>
      <c r="X12" s="1"/>
      <c r="Y12" s="1"/>
      <c r="Z12" s="1"/>
      <c r="AA12" s="1"/>
      <c r="AB12" s="1"/>
    </row>
    <row r="13" spans="1:28" ht="15.5" x14ac:dyDescent="0.35">
      <c r="A13" s="1"/>
      <c r="B13" s="21"/>
      <c r="C13" s="1"/>
      <c r="D13" s="1"/>
      <c r="E13" s="1"/>
      <c r="F13" s="1"/>
      <c r="G13" s="21"/>
      <c r="H13" s="1"/>
      <c r="I13" s="1"/>
      <c r="J13" s="1"/>
      <c r="K13" s="1"/>
      <c r="L13" s="1"/>
      <c r="M13" s="1"/>
      <c r="N13" s="1"/>
      <c r="O13" s="1"/>
      <c r="P13" s="1"/>
      <c r="Q13" s="1"/>
      <c r="R13" s="1"/>
      <c r="S13" s="1"/>
      <c r="T13" s="1"/>
      <c r="U13" s="1"/>
      <c r="V13" s="1"/>
      <c r="W13" s="1"/>
      <c r="X13" s="1"/>
      <c r="Y13" s="1"/>
      <c r="Z13" s="1"/>
      <c r="AA13" s="1"/>
      <c r="AB13" s="1"/>
    </row>
    <row r="14" spans="1:28" ht="15.5" x14ac:dyDescent="0.35">
      <c r="A14" s="1"/>
      <c r="B14" s="21"/>
      <c r="C14" s="1"/>
      <c r="D14" s="1"/>
      <c r="E14" s="1"/>
      <c r="F14" s="1"/>
      <c r="G14" s="21"/>
      <c r="H14" s="1"/>
      <c r="I14" s="1"/>
      <c r="J14" s="1"/>
      <c r="K14" s="1"/>
      <c r="L14" s="1"/>
      <c r="M14" s="1"/>
      <c r="N14" s="1"/>
      <c r="O14" s="1"/>
      <c r="P14" s="1"/>
      <c r="Q14" s="1"/>
      <c r="R14" s="1"/>
      <c r="S14" s="1"/>
      <c r="T14" s="1"/>
      <c r="U14" s="1"/>
      <c r="V14" s="1"/>
      <c r="W14" s="1"/>
      <c r="X14" s="1"/>
      <c r="Y14" s="1"/>
      <c r="Z14" s="1"/>
      <c r="AA14" s="1"/>
      <c r="AB14" s="1"/>
    </row>
    <row r="15" spans="1:28" ht="15.5" x14ac:dyDescent="0.35">
      <c r="A15" s="1"/>
      <c r="B15" s="21"/>
      <c r="C15" s="1"/>
      <c r="D15" s="1"/>
      <c r="E15" s="1"/>
      <c r="F15" s="1"/>
      <c r="G15" s="21"/>
      <c r="H15" s="1"/>
      <c r="I15" s="1"/>
      <c r="J15" s="1"/>
      <c r="K15" s="1"/>
      <c r="L15" s="1"/>
      <c r="M15" s="1"/>
      <c r="N15" s="1"/>
      <c r="O15" s="1"/>
      <c r="P15" s="1"/>
      <c r="Q15" s="1"/>
      <c r="R15" s="1"/>
      <c r="S15" s="1"/>
      <c r="T15" s="1"/>
      <c r="U15" s="1"/>
      <c r="V15" s="1"/>
      <c r="W15" s="1"/>
      <c r="X15" s="1"/>
      <c r="Y15" s="1"/>
      <c r="Z15" s="1"/>
      <c r="AA15" s="1"/>
      <c r="AB15" s="1"/>
    </row>
    <row r="16" spans="1:28" ht="15.5" x14ac:dyDescent="0.35">
      <c r="A16" s="1"/>
      <c r="B16" s="21"/>
      <c r="C16" s="1"/>
      <c r="D16" s="1"/>
      <c r="E16" s="1"/>
      <c r="F16" s="1"/>
      <c r="G16" s="21"/>
      <c r="H16" s="1"/>
      <c r="I16" s="1"/>
      <c r="J16" s="1"/>
      <c r="K16" s="1"/>
      <c r="L16" s="1"/>
      <c r="M16" s="1"/>
      <c r="N16" s="1"/>
      <c r="O16" s="1"/>
      <c r="P16" s="1"/>
      <c r="Q16" s="1"/>
      <c r="R16" s="1"/>
      <c r="S16" s="1"/>
      <c r="T16" s="1"/>
      <c r="U16" s="1"/>
      <c r="V16" s="1"/>
      <c r="W16" s="1"/>
      <c r="X16" s="1"/>
      <c r="Y16" s="1"/>
      <c r="Z16" s="1"/>
      <c r="AA16" s="1"/>
      <c r="AB16" s="1"/>
    </row>
    <row r="17" spans="1:28" ht="19" x14ac:dyDescent="0.55000000000000004">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row>
    <row r="18" spans="1:28" ht="19" x14ac:dyDescent="0.55000000000000004">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row>
    <row r="19" spans="1:28" ht="19" x14ac:dyDescent="0.55000000000000004">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row>
    <row r="20" spans="1:28" ht="19" x14ac:dyDescent="0.55000000000000004">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row>
    <row r="21" spans="1:28" ht="15.75" customHeight="1" x14ac:dyDescent="0.55000000000000004">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row>
    <row r="22" spans="1:28" ht="15.75" customHeight="1" x14ac:dyDescent="0.55000000000000004">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row>
    <row r="23" spans="1:28" ht="15.75" customHeight="1" x14ac:dyDescent="0.55000000000000004">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row>
    <row r="24" spans="1:28" ht="15.75" customHeight="1" x14ac:dyDescent="0.55000000000000004">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row>
    <row r="25" spans="1:28" ht="15.75" customHeight="1" x14ac:dyDescent="0.55000000000000004">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row>
    <row r="26" spans="1:28" ht="15.75" customHeight="1" x14ac:dyDescent="0.55000000000000004">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row>
    <row r="27" spans="1:28" ht="15.75" customHeight="1" x14ac:dyDescent="0.55000000000000004">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row>
    <row r="28" spans="1:28" ht="15.75" customHeight="1" x14ac:dyDescent="0.55000000000000004">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row>
    <row r="29" spans="1:28" ht="15.75" customHeight="1" x14ac:dyDescent="0.55000000000000004">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row>
    <row r="30" spans="1:28" ht="15.75" customHeight="1" x14ac:dyDescent="0.55000000000000004">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row>
    <row r="31" spans="1:28" ht="15.75" customHeight="1" x14ac:dyDescent="0.55000000000000004">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row>
    <row r="32" spans="1:28" ht="15.75" customHeight="1" x14ac:dyDescent="0.55000000000000004">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row>
    <row r="33" spans="1:28" ht="15.75" customHeight="1" x14ac:dyDescent="0.55000000000000004">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row>
    <row r="34" spans="1:28" ht="15.75" customHeight="1" x14ac:dyDescent="0.55000000000000004">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row>
    <row r="35" spans="1:28" ht="15.75" customHeight="1" x14ac:dyDescent="0.55000000000000004">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row>
    <row r="36" spans="1:28" ht="15.75" customHeight="1" x14ac:dyDescent="0.55000000000000004">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row>
    <row r="37" spans="1:28" ht="15.75" customHeight="1" x14ac:dyDescent="0.55000000000000004">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row>
    <row r="38" spans="1:28" ht="15.75" customHeight="1" x14ac:dyDescent="0.55000000000000004">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row>
    <row r="39" spans="1:28" ht="15.75" customHeight="1" x14ac:dyDescent="0.55000000000000004">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row>
    <row r="40" spans="1:28" ht="15.75" customHeight="1" x14ac:dyDescent="0.55000000000000004">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row>
    <row r="41" spans="1:28" ht="15.75" customHeight="1" x14ac:dyDescent="0.55000000000000004">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row>
    <row r="42" spans="1:28" ht="15.75" customHeight="1" x14ac:dyDescent="0.55000000000000004">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28" ht="15.75" customHeight="1" x14ac:dyDescent="0.55000000000000004">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row>
    <row r="44" spans="1:28" ht="15.75" customHeight="1" x14ac:dyDescent="0.55000000000000004">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row>
    <row r="45" spans="1:28" ht="15.75" customHeight="1" x14ac:dyDescent="0.55000000000000004">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row>
    <row r="46" spans="1:28" ht="15.75" customHeight="1" x14ac:dyDescent="0.55000000000000004">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row>
    <row r="47" spans="1:28" ht="15.75" customHeight="1" x14ac:dyDescent="0.55000000000000004">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row>
    <row r="48" spans="1:28" ht="15.75" customHeight="1" x14ac:dyDescent="0.55000000000000004">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row>
    <row r="49" spans="1:28" ht="15.75" customHeight="1" x14ac:dyDescent="0.55000000000000004">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row>
    <row r="50" spans="1:28" ht="15.75" customHeight="1" x14ac:dyDescent="0.55000000000000004">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row>
    <row r="51" spans="1:28" ht="15.75" customHeight="1" x14ac:dyDescent="0.55000000000000004">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row>
    <row r="52" spans="1:28" ht="15.75" customHeight="1" x14ac:dyDescent="0.55000000000000004">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row>
    <row r="53" spans="1:28" ht="15.75" customHeight="1" x14ac:dyDescent="0.55000000000000004">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row>
    <row r="54" spans="1:28" ht="15.75" customHeight="1" x14ac:dyDescent="0.55000000000000004">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row>
    <row r="55" spans="1:28" ht="15.75" customHeight="1" x14ac:dyDescent="0.55000000000000004">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row>
    <row r="56" spans="1:28" ht="15.75" customHeight="1" x14ac:dyDescent="0.55000000000000004">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row>
    <row r="57" spans="1:28" ht="15.75" customHeight="1" x14ac:dyDescent="0.55000000000000004">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row>
    <row r="58" spans="1:28" ht="15.75" customHeight="1" x14ac:dyDescent="0.55000000000000004">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row>
    <row r="59" spans="1:28" ht="15.75" customHeight="1" x14ac:dyDescent="0.55000000000000004">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5.75" customHeight="1" x14ac:dyDescent="0.55000000000000004">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5.75" customHeight="1" x14ac:dyDescent="0.55000000000000004">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5.75" customHeight="1" x14ac:dyDescent="0.55000000000000004">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15.75" customHeight="1" x14ac:dyDescent="0.55000000000000004">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row>
    <row r="64" spans="1:28" ht="15.75" customHeight="1" x14ac:dyDescent="0.55000000000000004">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row>
    <row r="65" spans="1:28" ht="15.75" customHeight="1" x14ac:dyDescent="0.55000000000000004">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row>
    <row r="66" spans="1:28" ht="15.75" customHeight="1" x14ac:dyDescent="0.55000000000000004">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row>
    <row r="67" spans="1:28" ht="15.75" customHeight="1" x14ac:dyDescent="0.55000000000000004">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15.75" customHeight="1" x14ac:dyDescent="0.55000000000000004">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row>
    <row r="69" spans="1:28" ht="15.75" customHeight="1" x14ac:dyDescent="0.55000000000000004">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row>
    <row r="70" spans="1:28" ht="15.75" customHeight="1" x14ac:dyDescent="0.55000000000000004">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row>
    <row r="71" spans="1:28" ht="15.75" customHeight="1" x14ac:dyDescent="0.55000000000000004">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row>
    <row r="72" spans="1:28" ht="15.75" customHeight="1" x14ac:dyDescent="0.55000000000000004">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15.75" customHeight="1" x14ac:dyDescent="0.55000000000000004">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row>
    <row r="74" spans="1:28" ht="15.75" customHeight="1" x14ac:dyDescent="0.55000000000000004">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row>
    <row r="75" spans="1:28" ht="15.75" customHeight="1" x14ac:dyDescent="0.55000000000000004">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row>
    <row r="76" spans="1:28" ht="15.75" customHeight="1" x14ac:dyDescent="0.55000000000000004">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row>
    <row r="77" spans="1:28" ht="15.75" customHeight="1" x14ac:dyDescent="0.55000000000000004">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row>
    <row r="78" spans="1:28" ht="15.75" customHeight="1" x14ac:dyDescent="0.55000000000000004">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row>
    <row r="79" spans="1:28" ht="15.75" customHeight="1" x14ac:dyDescent="0.55000000000000004">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row>
    <row r="80" spans="1:28" ht="15.75" customHeight="1" x14ac:dyDescent="0.55000000000000004">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row>
    <row r="81" spans="1:28" ht="15.75" customHeight="1" x14ac:dyDescent="0.55000000000000004">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row>
    <row r="82" spans="1:28" ht="15.75" customHeight="1" x14ac:dyDescent="0.55000000000000004">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row>
    <row r="83" spans="1:28" ht="15.75" customHeight="1" x14ac:dyDescent="0.55000000000000004">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row>
    <row r="84" spans="1:28" ht="15.75" customHeight="1" x14ac:dyDescent="0.55000000000000004">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row>
    <row r="85" spans="1:28" ht="15.75" customHeight="1" x14ac:dyDescent="0.55000000000000004">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row>
    <row r="86" spans="1:28" ht="15.75" customHeight="1" x14ac:dyDescent="0.55000000000000004">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row>
    <row r="87" spans="1:28" ht="15.75" customHeight="1" x14ac:dyDescent="0.55000000000000004">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5.75" customHeight="1" x14ac:dyDescent="0.55000000000000004">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15.75" customHeight="1" x14ac:dyDescent="0.55000000000000004">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row>
    <row r="90" spans="1:28" ht="15.75" customHeight="1" x14ac:dyDescent="0.55000000000000004">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row>
    <row r="91" spans="1:28" ht="15.75" customHeight="1" x14ac:dyDescent="0.55000000000000004">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row>
    <row r="92" spans="1:28" ht="15.75" customHeight="1" x14ac:dyDescent="0.55000000000000004">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row>
    <row r="93" spans="1:28" ht="15.75" customHeight="1" x14ac:dyDescent="0.55000000000000004">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row>
    <row r="94" spans="1:28" ht="15.75" customHeight="1" x14ac:dyDescent="0.55000000000000004">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row>
    <row r="95" spans="1:28" ht="15.75" customHeight="1" x14ac:dyDescent="0.55000000000000004">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row>
    <row r="96" spans="1:28" ht="15.75" customHeight="1" x14ac:dyDescent="0.55000000000000004">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15.75" customHeight="1" x14ac:dyDescent="0.55000000000000004">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row>
    <row r="98" spans="1:28" ht="15.75" customHeight="1" x14ac:dyDescent="0.55000000000000004">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row>
    <row r="99" spans="1:28" ht="15.75" customHeight="1" x14ac:dyDescent="0.55000000000000004">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row>
    <row r="100" spans="1:28" ht="15.75" customHeight="1" x14ac:dyDescent="0.55000000000000004">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row>
    <row r="101" spans="1:28" ht="15.75" customHeight="1" x14ac:dyDescent="0.55000000000000004">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row>
    <row r="102" spans="1:28" ht="15.75" customHeight="1" x14ac:dyDescent="0.55000000000000004">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row r="103" spans="1:28" ht="15.75" customHeight="1" x14ac:dyDescent="0.55000000000000004">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row>
    <row r="104" spans="1:28" ht="15.75" customHeight="1" x14ac:dyDescent="0.550000000000000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row>
    <row r="105" spans="1:28" ht="15.75" customHeight="1" x14ac:dyDescent="0.55000000000000004">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row>
    <row r="106" spans="1:28" ht="15.75" customHeight="1" x14ac:dyDescent="0.55000000000000004">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row>
    <row r="107" spans="1:28" ht="15.75" customHeight="1" x14ac:dyDescent="0.55000000000000004">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row>
    <row r="108" spans="1:28" ht="15.75" customHeight="1" x14ac:dyDescent="0.55000000000000004">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row>
    <row r="109" spans="1:28" ht="15.75" customHeight="1" x14ac:dyDescent="0.55000000000000004">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row>
    <row r="110" spans="1:28" ht="15.75" customHeight="1" x14ac:dyDescent="0.55000000000000004">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row>
    <row r="111" spans="1:28" ht="15.75" customHeight="1" x14ac:dyDescent="0.55000000000000004">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row>
    <row r="112" spans="1:28" ht="15.75" customHeight="1" x14ac:dyDescent="0.55000000000000004">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row>
    <row r="113" spans="1:28" ht="15.75" customHeight="1" x14ac:dyDescent="0.55000000000000004">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row>
    <row r="114" spans="1:28" ht="15.75" customHeight="1" x14ac:dyDescent="0.5500000000000000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row>
    <row r="115" spans="1:28" ht="15.75" customHeight="1" x14ac:dyDescent="0.55000000000000004">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row>
    <row r="116" spans="1:28" ht="15.75" customHeight="1" x14ac:dyDescent="0.55000000000000004">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row>
    <row r="117" spans="1:28" ht="15.75" customHeight="1" x14ac:dyDescent="0.55000000000000004">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row>
    <row r="118" spans="1:28" ht="15.75" customHeight="1" x14ac:dyDescent="0.55000000000000004">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5.75" customHeight="1" x14ac:dyDescent="0.55000000000000004">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5.75" customHeight="1" x14ac:dyDescent="0.55000000000000004">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row>
    <row r="121" spans="1:28" ht="15.75" customHeight="1" x14ac:dyDescent="0.55000000000000004">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5.75" customHeight="1" x14ac:dyDescent="0.55000000000000004">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row>
    <row r="123" spans="1:28" ht="15.75" customHeight="1" x14ac:dyDescent="0.55000000000000004">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row>
    <row r="124" spans="1:28" ht="15.75" customHeight="1" x14ac:dyDescent="0.5500000000000000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row>
    <row r="125" spans="1:28" ht="15.75" customHeight="1" x14ac:dyDescent="0.55000000000000004">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row>
    <row r="126" spans="1:28" ht="15.75" customHeight="1" x14ac:dyDescent="0.55000000000000004">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row>
    <row r="127" spans="1:28" ht="15.75" customHeight="1" x14ac:dyDescent="0.55000000000000004">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row>
    <row r="128" spans="1:28" ht="15.75" customHeight="1" x14ac:dyDescent="0.55000000000000004">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row>
    <row r="129" spans="1:28" ht="15.75" customHeight="1" x14ac:dyDescent="0.55000000000000004">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row>
    <row r="130" spans="1:28" ht="15.75" customHeight="1" x14ac:dyDescent="0.55000000000000004">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row>
    <row r="131" spans="1:28" ht="15.75" customHeight="1" x14ac:dyDescent="0.55000000000000004">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row>
    <row r="132" spans="1:28" ht="15.75" customHeight="1" x14ac:dyDescent="0.55000000000000004">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row>
    <row r="133" spans="1:28" ht="15.75" customHeight="1" x14ac:dyDescent="0.55000000000000004">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row>
    <row r="134" spans="1:28" ht="15.75" customHeight="1" x14ac:dyDescent="0.5500000000000000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row>
    <row r="135" spans="1:28" ht="15.75" customHeight="1" x14ac:dyDescent="0.55000000000000004">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row>
    <row r="136" spans="1:28" ht="15.75" customHeight="1" x14ac:dyDescent="0.55000000000000004">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row>
    <row r="137" spans="1:28" ht="15.75" customHeight="1" x14ac:dyDescent="0.55000000000000004">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row>
    <row r="138" spans="1:28" ht="15.75" customHeight="1" x14ac:dyDescent="0.55000000000000004">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row>
    <row r="139" spans="1:28" ht="15.75" customHeight="1" x14ac:dyDescent="0.55000000000000004">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row>
    <row r="140" spans="1:28" ht="15.75" customHeight="1" x14ac:dyDescent="0.55000000000000004">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row>
    <row r="141" spans="1:28" ht="15.75" customHeight="1" x14ac:dyDescent="0.55000000000000004">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row>
    <row r="142" spans="1:28" ht="15.75" customHeight="1" x14ac:dyDescent="0.55000000000000004">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row>
    <row r="143" spans="1:28" ht="15.75" customHeight="1" x14ac:dyDescent="0.55000000000000004">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row>
    <row r="144" spans="1:28" ht="15.75" customHeight="1" x14ac:dyDescent="0.5500000000000000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row>
    <row r="145" spans="1:28" ht="15.75" customHeight="1" x14ac:dyDescent="0.55000000000000004">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x14ac:dyDescent="0.55000000000000004">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row>
    <row r="147" spans="1:28" ht="15.75" customHeight="1" x14ac:dyDescent="0.55000000000000004">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row>
    <row r="148" spans="1:28" ht="15.75" customHeight="1" x14ac:dyDescent="0.55000000000000004">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row>
    <row r="149" spans="1:28" ht="15.75" customHeight="1" x14ac:dyDescent="0.55000000000000004">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5.75" customHeight="1" x14ac:dyDescent="0.55000000000000004">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row>
    <row r="151" spans="1:28" ht="15.75" customHeight="1" x14ac:dyDescent="0.55000000000000004">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5.75" customHeight="1" x14ac:dyDescent="0.55000000000000004">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row>
    <row r="153" spans="1:28" ht="15.75" customHeight="1" x14ac:dyDescent="0.55000000000000004">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row>
    <row r="154" spans="1:28" ht="15.75" customHeight="1" x14ac:dyDescent="0.5500000000000000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row>
    <row r="155" spans="1:28" ht="15.75" customHeight="1" x14ac:dyDescent="0.55000000000000004">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row>
    <row r="156" spans="1:28" ht="15.75" customHeight="1" x14ac:dyDescent="0.55000000000000004">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row>
    <row r="157" spans="1:28" ht="15.75" customHeight="1" x14ac:dyDescent="0.55000000000000004">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row>
    <row r="158" spans="1:28" ht="15.75" customHeight="1" x14ac:dyDescent="0.55000000000000004">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row>
    <row r="159" spans="1:28" ht="15.75" customHeight="1" x14ac:dyDescent="0.55000000000000004">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row>
    <row r="160" spans="1:28" ht="15.75" customHeight="1" x14ac:dyDescent="0.55000000000000004">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row>
    <row r="161" spans="1:28" ht="15.75" customHeight="1" x14ac:dyDescent="0.55000000000000004">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row>
    <row r="162" spans="1:28" ht="15.75" customHeight="1" x14ac:dyDescent="0.55000000000000004">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row>
    <row r="163" spans="1:28" ht="15.75" customHeight="1" x14ac:dyDescent="0.55000000000000004">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row>
    <row r="164" spans="1:28" ht="15.75" customHeight="1" x14ac:dyDescent="0.5500000000000000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row>
    <row r="165" spans="1:28" ht="15.75" customHeight="1" x14ac:dyDescent="0.55000000000000004">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row>
    <row r="166" spans="1:28" ht="15.75" customHeight="1" x14ac:dyDescent="0.55000000000000004">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row>
    <row r="167" spans="1:28" ht="15.75" customHeight="1" x14ac:dyDescent="0.55000000000000004">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row>
    <row r="168" spans="1:28" ht="15.75" customHeight="1" x14ac:dyDescent="0.55000000000000004">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row>
    <row r="169" spans="1:28" ht="15.75" customHeight="1" x14ac:dyDescent="0.55000000000000004">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row>
    <row r="170" spans="1:28" ht="15.75" customHeight="1" x14ac:dyDescent="0.55000000000000004">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row>
    <row r="171" spans="1:28" ht="15.75" customHeight="1" x14ac:dyDescent="0.55000000000000004">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row>
    <row r="172" spans="1:28" ht="15.75" customHeight="1" x14ac:dyDescent="0.55000000000000004">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row>
    <row r="173" spans="1:28" ht="15.75" customHeight="1" x14ac:dyDescent="0.55000000000000004">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row>
    <row r="174" spans="1:28" ht="15.75" customHeight="1" x14ac:dyDescent="0.5500000000000000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row>
    <row r="175" spans="1:28" ht="15.75" customHeight="1" x14ac:dyDescent="0.55000000000000004">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row>
    <row r="176" spans="1:28" ht="15.75" customHeight="1" x14ac:dyDescent="0.55000000000000004">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row>
    <row r="177" spans="1:28" ht="15.75" customHeight="1" x14ac:dyDescent="0.55000000000000004">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row>
    <row r="178" spans="1:28" ht="15.75" customHeight="1" x14ac:dyDescent="0.55000000000000004">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row>
    <row r="179" spans="1:28" ht="15.75" customHeight="1" x14ac:dyDescent="0.55000000000000004">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row>
    <row r="180" spans="1:28" ht="15.75" customHeight="1" x14ac:dyDescent="0.55000000000000004">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row>
    <row r="181" spans="1:28" ht="15.75" customHeight="1" x14ac:dyDescent="0.55000000000000004">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row>
    <row r="182" spans="1:28" ht="15.75" customHeight="1" x14ac:dyDescent="0.55000000000000004">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row>
    <row r="183" spans="1:28" ht="15.75" customHeight="1" x14ac:dyDescent="0.55000000000000004">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row>
    <row r="184" spans="1:28" ht="15.75" customHeight="1" x14ac:dyDescent="0.5500000000000000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row>
    <row r="185" spans="1:28" ht="15.75" customHeight="1" x14ac:dyDescent="0.55000000000000004">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row>
    <row r="186" spans="1:28" ht="15.75" customHeight="1" x14ac:dyDescent="0.55000000000000004">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row>
    <row r="187" spans="1:28" ht="15.75" customHeight="1" x14ac:dyDescent="0.55000000000000004">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row>
    <row r="188" spans="1:28" ht="15.75" customHeight="1" x14ac:dyDescent="0.55000000000000004">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row>
    <row r="189" spans="1:28" ht="15.75" customHeight="1" x14ac:dyDescent="0.55000000000000004">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row>
    <row r="190" spans="1:28" ht="15.75" customHeight="1" x14ac:dyDescent="0.55000000000000004">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5.75" customHeight="1" x14ac:dyDescent="0.55000000000000004">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5.75" customHeight="1" x14ac:dyDescent="0.55000000000000004">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row>
    <row r="193" spans="1:28" ht="15.75" customHeight="1" x14ac:dyDescent="0.55000000000000004">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5.75" customHeight="1" x14ac:dyDescent="0.5500000000000000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5.75" customHeight="1" x14ac:dyDescent="0.55000000000000004">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5.75" customHeight="1" x14ac:dyDescent="0.55000000000000004">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5.75" customHeight="1" x14ac:dyDescent="0.55000000000000004">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5.75" customHeight="1" x14ac:dyDescent="0.55000000000000004">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5.75" customHeight="1" x14ac:dyDescent="0.55000000000000004">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5.75" customHeight="1" x14ac:dyDescent="0.55000000000000004">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5.75" customHeight="1" x14ac:dyDescent="0.55000000000000004">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row>
    <row r="202" spans="1:28" ht="15.75" customHeight="1" x14ac:dyDescent="0.55000000000000004">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5.75" customHeight="1" x14ac:dyDescent="0.55000000000000004">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5.75" customHeight="1" x14ac:dyDescent="0.550000000000000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5.75" customHeight="1" x14ac:dyDescent="0.55000000000000004">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5.75" customHeight="1" x14ac:dyDescent="0.55000000000000004">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5.75" customHeight="1" x14ac:dyDescent="0.55000000000000004">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5.75" customHeight="1" x14ac:dyDescent="0.55000000000000004">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5.75" customHeight="1" x14ac:dyDescent="0.55000000000000004">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5.75" customHeight="1" x14ac:dyDescent="0.55000000000000004">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5.75" customHeight="1" x14ac:dyDescent="0.55000000000000004">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5.75" customHeight="1" x14ac:dyDescent="0.55000000000000004">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row>
    <row r="213" spans="1:28" ht="15.75" customHeight="1" x14ac:dyDescent="0.55000000000000004">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row>
    <row r="214" spans="1:28" ht="15.75" customHeight="1" x14ac:dyDescent="0.5500000000000000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row>
    <row r="215" spans="1:28" ht="15.75" customHeight="1" x14ac:dyDescent="0.55000000000000004">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row>
    <row r="216" spans="1:28" ht="15.75" customHeight="1" x14ac:dyDescent="0.55000000000000004">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row>
    <row r="217" spans="1:28" ht="15.75" customHeight="1" x14ac:dyDescent="0.55000000000000004">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row>
    <row r="218" spans="1:28" ht="15.75" customHeight="1" x14ac:dyDescent="0.55000000000000004">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row>
    <row r="219" spans="1:28" ht="15.75" customHeight="1" x14ac:dyDescent="0.55000000000000004">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row>
    <row r="220" spans="1:28" ht="15.75" customHeight="1" x14ac:dyDescent="0.55000000000000004">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row>
    <row r="221" spans="1:28" ht="15.75" customHeight="1" x14ac:dyDescent="0.35">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c r="AA221" s="21"/>
      <c r="AB221" s="21"/>
    </row>
    <row r="222" spans="1:28" ht="15.75" customHeight="1" x14ac:dyDescent="0.35">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c r="AA222" s="21"/>
      <c r="AB222" s="21"/>
    </row>
    <row r="223" spans="1:28" ht="15.75" customHeight="1" x14ac:dyDescent="0.35">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c r="AA223" s="21"/>
      <c r="AB223" s="21"/>
    </row>
    <row r="224" spans="1:28" ht="15.75" customHeight="1" x14ac:dyDescent="0.35">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c r="AA224" s="21"/>
      <c r="AB224" s="21"/>
    </row>
    <row r="225" spans="1:28" ht="15.75" customHeight="1" x14ac:dyDescent="0.35">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c r="AA225" s="21"/>
      <c r="AB225" s="21"/>
    </row>
    <row r="226" spans="1:28" ht="15.75" customHeight="1" x14ac:dyDescent="0.35">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c r="AA226" s="21"/>
      <c r="AB226" s="21"/>
    </row>
    <row r="227" spans="1:28" ht="15.75" customHeight="1" x14ac:dyDescent="0.35">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c r="AA227" s="21"/>
      <c r="AB227" s="21"/>
    </row>
    <row r="228" spans="1:28" ht="15.75" customHeight="1" x14ac:dyDescent="0.35">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c r="AA228" s="21"/>
      <c r="AB228" s="21"/>
    </row>
    <row r="229" spans="1:28" ht="15.75" customHeight="1" x14ac:dyDescent="0.35">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c r="AA229" s="21"/>
      <c r="AB229" s="21"/>
    </row>
    <row r="230" spans="1:28" ht="15.75" customHeight="1" x14ac:dyDescent="0.35">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c r="AA230" s="21"/>
      <c r="AB230" s="21"/>
    </row>
    <row r="231" spans="1:28" ht="15.75" customHeight="1" x14ac:dyDescent="0.35">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c r="AA231" s="21"/>
      <c r="AB231" s="21"/>
    </row>
    <row r="232" spans="1:28" ht="15.75" customHeight="1" x14ac:dyDescent="0.35">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c r="AA232" s="21"/>
      <c r="AB232" s="21"/>
    </row>
    <row r="233" spans="1:28" ht="15.75" customHeight="1" x14ac:dyDescent="0.35">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c r="AA233" s="21"/>
      <c r="AB233" s="21"/>
    </row>
    <row r="234" spans="1:28" ht="15.75" customHeight="1" x14ac:dyDescent="0.35">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c r="AA234" s="21"/>
      <c r="AB234" s="21"/>
    </row>
    <row r="235" spans="1:28" ht="15.75" customHeight="1" x14ac:dyDescent="0.35">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c r="AA235" s="21"/>
      <c r="AB235" s="21"/>
    </row>
    <row r="236" spans="1:28" ht="15.75" customHeight="1" x14ac:dyDescent="0.35">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c r="AA236" s="21"/>
      <c r="AB236" s="21"/>
    </row>
    <row r="237" spans="1:28" ht="15.75" customHeight="1" x14ac:dyDescent="0.35">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c r="AA237" s="21"/>
      <c r="AB237" s="21"/>
    </row>
    <row r="238" spans="1:28" ht="15.75" customHeight="1" x14ac:dyDescent="0.35">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c r="AA238" s="21"/>
      <c r="AB238" s="21"/>
    </row>
    <row r="239" spans="1:28" ht="15.75" customHeight="1" x14ac:dyDescent="0.35">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c r="AA239" s="21"/>
      <c r="AB239" s="21"/>
    </row>
    <row r="240" spans="1:28" ht="15.75" customHeight="1" x14ac:dyDescent="0.35">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c r="AA240" s="21"/>
      <c r="AB240" s="21"/>
    </row>
    <row r="241" spans="1:28" ht="15.75" customHeight="1" x14ac:dyDescent="0.35">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c r="AA241" s="21"/>
      <c r="AB241" s="21"/>
    </row>
    <row r="242" spans="1:28" ht="15.75" customHeight="1" x14ac:dyDescent="0.35">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c r="AA242" s="21"/>
      <c r="AB242" s="21"/>
    </row>
    <row r="243" spans="1:28" ht="15.75" customHeight="1" x14ac:dyDescent="0.35">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c r="AA243" s="21"/>
      <c r="AB243" s="21"/>
    </row>
    <row r="244" spans="1:28" ht="15.75" customHeight="1" x14ac:dyDescent="0.35">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c r="AA244" s="21"/>
      <c r="AB244" s="21"/>
    </row>
    <row r="245" spans="1:28" ht="15.75" customHeight="1" x14ac:dyDescent="0.35">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c r="AA245" s="21"/>
      <c r="AB245" s="21"/>
    </row>
    <row r="246" spans="1:28" ht="15.75" customHeight="1" x14ac:dyDescent="0.35">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c r="AB246" s="21"/>
    </row>
    <row r="247" spans="1:28" ht="15.75" customHeight="1" x14ac:dyDescent="0.35">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c r="AA247" s="21"/>
      <c r="AB247" s="21"/>
    </row>
    <row r="248" spans="1:28" ht="15.75" customHeight="1" x14ac:dyDescent="0.35">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c r="AA248" s="21"/>
      <c r="AB248" s="21"/>
    </row>
    <row r="249" spans="1:28" ht="15.75" customHeight="1" x14ac:dyDescent="0.35">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c r="AA249" s="21"/>
      <c r="AB249" s="21"/>
    </row>
    <row r="250" spans="1:28" ht="15.75" customHeight="1" x14ac:dyDescent="0.35">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c r="AA250" s="21"/>
      <c r="AB250" s="21"/>
    </row>
    <row r="251" spans="1:28" ht="15.75" customHeight="1" x14ac:dyDescent="0.35">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c r="AA251" s="21"/>
      <c r="AB251" s="21"/>
    </row>
    <row r="252" spans="1:28" ht="15.75" customHeight="1" x14ac:dyDescent="0.35">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c r="AA252" s="21"/>
      <c r="AB252" s="21"/>
    </row>
    <row r="253" spans="1:28" ht="15.75" customHeight="1" x14ac:dyDescent="0.35">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c r="AA253" s="21"/>
      <c r="AB253" s="21"/>
    </row>
    <row r="254" spans="1:28" ht="15.75" customHeight="1" x14ac:dyDescent="0.35">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c r="AA254" s="21"/>
      <c r="AB254" s="21"/>
    </row>
    <row r="255" spans="1:28" ht="15.75" customHeight="1" x14ac:dyDescent="0.35">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c r="AA255" s="21"/>
      <c r="AB255" s="21"/>
    </row>
    <row r="256" spans="1:28" ht="15.75" customHeight="1" x14ac:dyDescent="0.35">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c r="AA256" s="21"/>
      <c r="AB256" s="21"/>
    </row>
    <row r="257" spans="1:28" ht="15.75" customHeight="1" x14ac:dyDescent="0.35">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c r="AA257" s="21"/>
      <c r="AB257" s="21"/>
    </row>
    <row r="258" spans="1:28" ht="15.75" customHeight="1" x14ac:dyDescent="0.35">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c r="AA258" s="21"/>
      <c r="AB258" s="21"/>
    </row>
    <row r="259" spans="1:28" ht="15.75" customHeight="1" x14ac:dyDescent="0.35">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c r="AA259" s="21"/>
      <c r="AB259" s="21"/>
    </row>
    <row r="260" spans="1:28" ht="15.75" customHeight="1" x14ac:dyDescent="0.35">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c r="AA260" s="21"/>
      <c r="AB260" s="21"/>
    </row>
    <row r="261" spans="1:28" ht="15.75" customHeight="1" x14ac:dyDescent="0.35">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c r="AA261" s="21"/>
      <c r="AB261" s="21"/>
    </row>
    <row r="262" spans="1:28" ht="15.75" customHeight="1" x14ac:dyDescent="0.35">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c r="AA262" s="21"/>
      <c r="AB262" s="21"/>
    </row>
    <row r="263" spans="1:28" ht="15.75" customHeight="1" x14ac:dyDescent="0.35">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c r="AA263" s="21"/>
      <c r="AB263" s="21"/>
    </row>
    <row r="264" spans="1:28" ht="15.75" customHeight="1" x14ac:dyDescent="0.35">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c r="AA264" s="21"/>
      <c r="AB264" s="21"/>
    </row>
    <row r="265" spans="1:28" ht="15.75" customHeight="1" x14ac:dyDescent="0.35">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c r="AA265" s="21"/>
      <c r="AB265" s="21"/>
    </row>
    <row r="266" spans="1:28" ht="15.75" customHeight="1" x14ac:dyDescent="0.35">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c r="AA266" s="21"/>
      <c r="AB266" s="21"/>
    </row>
    <row r="267" spans="1:28" ht="15.75" customHeight="1" x14ac:dyDescent="0.35">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c r="AA267" s="21"/>
      <c r="AB267" s="21"/>
    </row>
    <row r="268" spans="1:28" ht="15.75" customHeight="1" x14ac:dyDescent="0.35">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c r="AA268" s="21"/>
      <c r="AB268" s="21"/>
    </row>
    <row r="269" spans="1:28" ht="15.75" customHeight="1" x14ac:dyDescent="0.35">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c r="AA269" s="21"/>
      <c r="AB269" s="21"/>
    </row>
    <row r="270" spans="1:28" ht="15.75" customHeight="1" x14ac:dyDescent="0.35">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c r="AA270" s="21"/>
      <c r="AB270" s="21"/>
    </row>
    <row r="271" spans="1:28" ht="15.75" customHeight="1" x14ac:dyDescent="0.35">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c r="AA271" s="21"/>
      <c r="AB271" s="21"/>
    </row>
    <row r="272" spans="1:28" ht="15.75" customHeight="1" x14ac:dyDescent="0.35">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c r="AA272" s="21"/>
      <c r="AB272" s="21"/>
    </row>
    <row r="273" spans="1:28" ht="15.75" customHeight="1" x14ac:dyDescent="0.35">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c r="AA273" s="21"/>
      <c r="AB273" s="21"/>
    </row>
    <row r="274" spans="1:28" ht="15.75" customHeight="1" x14ac:dyDescent="0.35">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c r="AA274" s="21"/>
      <c r="AB274" s="21"/>
    </row>
    <row r="275" spans="1:28" ht="15.75" customHeight="1" x14ac:dyDescent="0.35">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c r="AA275" s="21"/>
      <c r="AB275" s="21"/>
    </row>
    <row r="276" spans="1:28" ht="15.75" customHeight="1" x14ac:dyDescent="0.35">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c r="AA276" s="21"/>
      <c r="AB276" s="21"/>
    </row>
    <row r="277" spans="1:28" ht="15.75" customHeight="1" x14ac:dyDescent="0.35">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c r="AA277" s="21"/>
      <c r="AB277" s="21"/>
    </row>
    <row r="278" spans="1:28" ht="15.75" customHeight="1" x14ac:dyDescent="0.35">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c r="AA278" s="21"/>
      <c r="AB278" s="21"/>
    </row>
    <row r="279" spans="1:28" ht="15.75" customHeight="1" x14ac:dyDescent="0.35">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c r="AA279" s="21"/>
      <c r="AB279" s="21"/>
    </row>
    <row r="280" spans="1:28" ht="15.75" customHeight="1" x14ac:dyDescent="0.35">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c r="AA280" s="21"/>
      <c r="AB280" s="21"/>
    </row>
    <row r="281" spans="1:28" ht="15.75" customHeight="1" x14ac:dyDescent="0.35">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c r="AA281" s="21"/>
      <c r="AB281" s="21"/>
    </row>
    <row r="282" spans="1:28" ht="15.75" customHeight="1" x14ac:dyDescent="0.35">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c r="AA282" s="21"/>
      <c r="AB282" s="21"/>
    </row>
    <row r="283" spans="1:28" ht="15.75" customHeight="1" x14ac:dyDescent="0.35">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c r="AA283" s="21"/>
      <c r="AB283" s="21"/>
    </row>
    <row r="284" spans="1:28" ht="15.75" customHeight="1" x14ac:dyDescent="0.35">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c r="AA284" s="21"/>
      <c r="AB284" s="21"/>
    </row>
    <row r="285" spans="1:28" ht="15.75" customHeight="1" x14ac:dyDescent="0.35">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c r="AA285" s="21"/>
      <c r="AB285" s="21"/>
    </row>
    <row r="286" spans="1:28" ht="15.75" customHeight="1" x14ac:dyDescent="0.35">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c r="AA286" s="21"/>
      <c r="AB286" s="21"/>
    </row>
    <row r="287" spans="1:28" ht="15.75" customHeight="1" x14ac:dyDescent="0.35">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c r="AA287" s="21"/>
      <c r="AB287" s="21"/>
    </row>
    <row r="288" spans="1:28" ht="15.75" customHeight="1" x14ac:dyDescent="0.35">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c r="AA288" s="21"/>
      <c r="AB288" s="21"/>
    </row>
    <row r="289" spans="1:28" ht="15.75" customHeight="1" x14ac:dyDescent="0.35">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c r="AA289" s="21"/>
      <c r="AB289" s="21"/>
    </row>
    <row r="290" spans="1:28" ht="15.75" customHeight="1" x14ac:dyDescent="0.35">
      <c r="A290" s="21"/>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c r="AA290" s="21"/>
      <c r="AB290" s="21"/>
    </row>
    <row r="291" spans="1:28" ht="15.75" customHeight="1" x14ac:dyDescent="0.35">
      <c r="A291" s="21"/>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c r="AA291" s="21"/>
      <c r="AB291" s="21"/>
    </row>
    <row r="292" spans="1:28" ht="15.75" customHeight="1" x14ac:dyDescent="0.35">
      <c r="A292" s="21"/>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c r="AA292" s="21"/>
      <c r="AB292" s="21"/>
    </row>
    <row r="293" spans="1:28" ht="15.75" customHeight="1" x14ac:dyDescent="0.35">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c r="AA293" s="21"/>
      <c r="AB293" s="21"/>
    </row>
    <row r="294" spans="1:28" ht="15.75" customHeight="1" x14ac:dyDescent="0.35">
      <c r="A294" s="21"/>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c r="AA294" s="21"/>
      <c r="AB294" s="21"/>
    </row>
    <row r="295" spans="1:28" ht="15.75" customHeight="1" x14ac:dyDescent="0.35">
      <c r="A295" s="21"/>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c r="AA295" s="21"/>
      <c r="AB295" s="21"/>
    </row>
    <row r="296" spans="1:28" ht="15.75" customHeight="1" x14ac:dyDescent="0.35">
      <c r="A296" s="21"/>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c r="AA296" s="21"/>
      <c r="AB296" s="21"/>
    </row>
    <row r="297" spans="1:28" ht="15.75" customHeight="1" x14ac:dyDescent="0.35">
      <c r="A297" s="21"/>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c r="AA297" s="21"/>
      <c r="AB297" s="21"/>
    </row>
    <row r="298" spans="1:28" ht="15.75" customHeight="1" x14ac:dyDescent="0.35">
      <c r="A298" s="21"/>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c r="AA298" s="21"/>
      <c r="AB298" s="21"/>
    </row>
    <row r="299" spans="1:28" ht="15.75" customHeight="1" x14ac:dyDescent="0.35">
      <c r="A299" s="21"/>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c r="AA299" s="21"/>
      <c r="AB299" s="21"/>
    </row>
    <row r="300" spans="1:28" ht="15.75" customHeight="1" x14ac:dyDescent="0.35">
      <c r="A300" s="21"/>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c r="AA300" s="21"/>
      <c r="AB300" s="21"/>
    </row>
    <row r="301" spans="1:28" ht="15.75" customHeight="1" x14ac:dyDescent="0.35">
      <c r="A301" s="21"/>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c r="AA301" s="21"/>
      <c r="AB301" s="21"/>
    </row>
    <row r="302" spans="1:28" ht="15.75" customHeight="1" x14ac:dyDescent="0.35">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c r="AA302" s="21"/>
      <c r="AB302" s="21"/>
    </row>
    <row r="303" spans="1:28" ht="15.75" customHeight="1" x14ac:dyDescent="0.35">
      <c r="A303" s="21"/>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c r="AA303" s="21"/>
      <c r="AB303" s="21"/>
    </row>
    <row r="304" spans="1:28" ht="15.75" customHeight="1" x14ac:dyDescent="0.35">
      <c r="A304" s="21"/>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c r="AA304" s="21"/>
      <c r="AB304" s="21"/>
    </row>
    <row r="305" spans="1:28" ht="15.75" customHeight="1" x14ac:dyDescent="0.35">
      <c r="A305" s="21"/>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c r="AA305" s="21"/>
      <c r="AB305" s="21"/>
    </row>
    <row r="306" spans="1:28" ht="15.75" customHeight="1" x14ac:dyDescent="0.35">
      <c r="A306" s="21"/>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c r="AA306" s="21"/>
      <c r="AB306" s="21"/>
    </row>
    <row r="307" spans="1:28" ht="15.75" customHeight="1" x14ac:dyDescent="0.35">
      <c r="A307" s="21"/>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c r="AA307" s="21"/>
      <c r="AB307" s="21"/>
    </row>
    <row r="308" spans="1:28" ht="15.75" customHeight="1" x14ac:dyDescent="0.35">
      <c r="A308" s="21"/>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c r="AA308" s="21"/>
      <c r="AB308" s="21"/>
    </row>
    <row r="309" spans="1:28" ht="15.75" customHeight="1" x14ac:dyDescent="0.35">
      <c r="A309" s="21"/>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c r="AA309" s="21"/>
      <c r="AB309" s="21"/>
    </row>
    <row r="310" spans="1:28" ht="15.75" customHeight="1" x14ac:dyDescent="0.35">
      <c r="A310" s="21"/>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c r="AA310" s="21"/>
      <c r="AB310" s="21"/>
    </row>
    <row r="311" spans="1:28" ht="15.75" customHeight="1" x14ac:dyDescent="0.35">
      <c r="A311" s="21"/>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c r="AA311" s="21"/>
      <c r="AB311" s="21"/>
    </row>
    <row r="312" spans="1:28" ht="15.75" customHeight="1" x14ac:dyDescent="0.35">
      <c r="A312" s="21"/>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c r="AA312" s="21"/>
      <c r="AB312" s="21"/>
    </row>
    <row r="313" spans="1:28" ht="15.75" customHeight="1" x14ac:dyDescent="0.35">
      <c r="A313" s="21"/>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c r="AA313" s="21"/>
      <c r="AB313" s="21"/>
    </row>
    <row r="314" spans="1:28" ht="15.75" customHeight="1" x14ac:dyDescent="0.35">
      <c r="A314" s="21"/>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c r="AA314" s="21"/>
      <c r="AB314" s="21"/>
    </row>
    <row r="315" spans="1:28" ht="15.75" customHeight="1" x14ac:dyDescent="0.35">
      <c r="A315" s="21"/>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c r="AA315" s="21"/>
      <c r="AB315" s="21"/>
    </row>
    <row r="316" spans="1:28" ht="15.75" customHeight="1" x14ac:dyDescent="0.35">
      <c r="A316" s="21"/>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c r="AA316" s="21"/>
      <c r="AB316" s="21"/>
    </row>
    <row r="317" spans="1:28" ht="15.75" customHeight="1" x14ac:dyDescent="0.35">
      <c r="A317" s="21"/>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c r="AA317" s="21"/>
      <c r="AB317" s="21"/>
    </row>
    <row r="318" spans="1:28" ht="15.75" customHeight="1" x14ac:dyDescent="0.35">
      <c r="A318" s="21"/>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c r="AA318" s="21"/>
      <c r="AB318" s="21"/>
    </row>
    <row r="319" spans="1:28" ht="15.75" customHeight="1" x14ac:dyDescent="0.35">
      <c r="A319" s="21"/>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c r="AA319" s="21"/>
      <c r="AB319" s="21"/>
    </row>
    <row r="320" spans="1:28" ht="15.75" customHeight="1" x14ac:dyDescent="0.35">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c r="AA320" s="21"/>
      <c r="AB320" s="21"/>
    </row>
    <row r="321" spans="1:28" ht="15.75" customHeight="1" x14ac:dyDescent="0.35">
      <c r="A321" s="21"/>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c r="AA321" s="21"/>
      <c r="AB321" s="21"/>
    </row>
    <row r="322" spans="1:28" ht="15.75" customHeight="1" x14ac:dyDescent="0.35">
      <c r="A322" s="21"/>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c r="AA322" s="21"/>
      <c r="AB322" s="21"/>
    </row>
    <row r="323" spans="1:28" ht="15.75" customHeight="1" x14ac:dyDescent="0.35">
      <c r="A323" s="21"/>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c r="AA323" s="21"/>
      <c r="AB323" s="21"/>
    </row>
    <row r="324" spans="1:28" ht="15.75" customHeight="1" x14ac:dyDescent="0.35">
      <c r="A324" s="21"/>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c r="AA324" s="21"/>
      <c r="AB324" s="21"/>
    </row>
    <row r="325" spans="1:28" ht="15.75" customHeight="1" x14ac:dyDescent="0.35">
      <c r="A325" s="21"/>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c r="AA325" s="21"/>
      <c r="AB325" s="21"/>
    </row>
    <row r="326" spans="1:28" ht="15.75" customHeight="1" x14ac:dyDescent="0.35">
      <c r="A326" s="21"/>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c r="AA326" s="21"/>
      <c r="AB326" s="21"/>
    </row>
    <row r="327" spans="1:28" ht="15.75" customHeight="1" x14ac:dyDescent="0.35">
      <c r="A327" s="21"/>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c r="AA327" s="21"/>
      <c r="AB327" s="21"/>
    </row>
    <row r="328" spans="1:28" ht="15.75" customHeight="1" x14ac:dyDescent="0.35">
      <c r="A328" s="21"/>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c r="AA328" s="21"/>
      <c r="AB328" s="21"/>
    </row>
    <row r="329" spans="1:28" ht="15.75" customHeight="1" x14ac:dyDescent="0.35">
      <c r="A329" s="21"/>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c r="AA329" s="21"/>
      <c r="AB329" s="21"/>
    </row>
    <row r="330" spans="1:28" ht="15.75" customHeight="1" x14ac:dyDescent="0.35">
      <c r="A330" s="21"/>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c r="AA330" s="21"/>
      <c r="AB330" s="21"/>
    </row>
    <row r="331" spans="1:28" ht="15.75" customHeight="1" x14ac:dyDescent="0.35">
      <c r="A331" s="21"/>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c r="AA331" s="21"/>
      <c r="AB331" s="21"/>
    </row>
    <row r="332" spans="1:28" ht="15.75" customHeight="1" x14ac:dyDescent="0.35">
      <c r="A332" s="21"/>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c r="AA332" s="21"/>
      <c r="AB332" s="21"/>
    </row>
    <row r="333" spans="1:28" ht="15.75" customHeight="1" x14ac:dyDescent="0.35">
      <c r="A333" s="21"/>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c r="AA333" s="21"/>
      <c r="AB333" s="21"/>
    </row>
    <row r="334" spans="1:28" ht="15.75" customHeight="1" x14ac:dyDescent="0.35">
      <c r="A334" s="21"/>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c r="AA334" s="21"/>
      <c r="AB334" s="21"/>
    </row>
    <row r="335" spans="1:28" ht="15.75" customHeight="1" x14ac:dyDescent="0.35">
      <c r="A335" s="21"/>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c r="AA335" s="21"/>
      <c r="AB335" s="21"/>
    </row>
    <row r="336" spans="1:28" ht="15.75" customHeight="1" x14ac:dyDescent="0.35">
      <c r="A336" s="21"/>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c r="AA336" s="21"/>
      <c r="AB336" s="21"/>
    </row>
    <row r="337" spans="1:28" ht="15.75" customHeight="1" x14ac:dyDescent="0.35">
      <c r="A337" s="21"/>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c r="AA337" s="21"/>
      <c r="AB337" s="21"/>
    </row>
    <row r="338" spans="1:28" ht="15.75" customHeight="1" x14ac:dyDescent="0.35">
      <c r="A338" s="21"/>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c r="AA338" s="21"/>
      <c r="AB338" s="21"/>
    </row>
    <row r="339" spans="1:28" ht="15.75" customHeight="1" x14ac:dyDescent="0.35">
      <c r="A339" s="21"/>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c r="AA339" s="21"/>
      <c r="AB339" s="21"/>
    </row>
    <row r="340" spans="1:28" ht="15.75" customHeight="1" x14ac:dyDescent="0.35">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c r="AA340" s="21"/>
      <c r="AB340" s="21"/>
    </row>
    <row r="341" spans="1:28" ht="15.75" customHeight="1" x14ac:dyDescent="0.35">
      <c r="A341" s="21"/>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c r="AA341" s="21"/>
      <c r="AB341" s="21"/>
    </row>
    <row r="342" spans="1:28" ht="15.75" customHeight="1" x14ac:dyDescent="0.35">
      <c r="A342" s="21"/>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c r="AA342" s="21"/>
      <c r="AB342" s="21"/>
    </row>
    <row r="343" spans="1:28" ht="15.75" customHeight="1" x14ac:dyDescent="0.35">
      <c r="A343" s="21"/>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c r="AA343" s="21"/>
      <c r="AB343" s="21"/>
    </row>
    <row r="344" spans="1:28" ht="15.75" customHeight="1" x14ac:dyDescent="0.35">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c r="AA344" s="21"/>
      <c r="AB344" s="21"/>
    </row>
    <row r="345" spans="1:28" ht="15.75" customHeight="1" x14ac:dyDescent="0.35">
      <c r="A345" s="21"/>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c r="AA345" s="21"/>
      <c r="AB345" s="21"/>
    </row>
    <row r="346" spans="1:28" ht="15.75" customHeight="1" x14ac:dyDescent="0.35">
      <c r="A346" s="21"/>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c r="AA346" s="21"/>
      <c r="AB346" s="21"/>
    </row>
    <row r="347" spans="1:28" ht="15.75" customHeight="1" x14ac:dyDescent="0.35">
      <c r="A347" s="21"/>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c r="AA347" s="21"/>
      <c r="AB347" s="21"/>
    </row>
    <row r="348" spans="1:28" ht="15.75" customHeight="1" x14ac:dyDescent="0.35">
      <c r="A348" s="21"/>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c r="AA348" s="21"/>
      <c r="AB348" s="21"/>
    </row>
    <row r="349" spans="1:28" ht="15.75" customHeight="1" x14ac:dyDescent="0.35">
      <c r="A349" s="21"/>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c r="AA349" s="21"/>
      <c r="AB349" s="21"/>
    </row>
    <row r="350" spans="1:28" ht="15.75" customHeight="1" x14ac:dyDescent="0.35">
      <c r="A350" s="21"/>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c r="AA350" s="21"/>
      <c r="AB350" s="21"/>
    </row>
    <row r="351" spans="1:28" ht="15.75" customHeight="1" x14ac:dyDescent="0.35">
      <c r="A351" s="21"/>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c r="AA351" s="21"/>
      <c r="AB351" s="21"/>
    </row>
    <row r="352" spans="1:28" ht="15.75" customHeight="1" x14ac:dyDescent="0.35">
      <c r="A352" s="21"/>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c r="AA352" s="21"/>
      <c r="AB352" s="21"/>
    </row>
    <row r="353" spans="1:28" ht="15.75" customHeight="1" x14ac:dyDescent="0.35">
      <c r="A353" s="21"/>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c r="AA353" s="21"/>
      <c r="AB353" s="21"/>
    </row>
    <row r="354" spans="1:28" ht="15.75" customHeight="1" x14ac:dyDescent="0.35">
      <c r="A354" s="21"/>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c r="AA354" s="21"/>
      <c r="AB354" s="21"/>
    </row>
    <row r="355" spans="1:28" ht="15.75" customHeight="1" x14ac:dyDescent="0.35">
      <c r="A355" s="21"/>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c r="AA355" s="21"/>
      <c r="AB355" s="21"/>
    </row>
    <row r="356" spans="1:28" ht="15.75" customHeight="1" x14ac:dyDescent="0.35">
      <c r="A356" s="21"/>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c r="AA356" s="21"/>
      <c r="AB356" s="21"/>
    </row>
    <row r="357" spans="1:28" ht="15.75" customHeight="1" x14ac:dyDescent="0.35">
      <c r="A357" s="21"/>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c r="AA357" s="21"/>
      <c r="AB357" s="21"/>
    </row>
    <row r="358" spans="1:28" ht="15.75" customHeight="1" x14ac:dyDescent="0.35">
      <c r="A358" s="21"/>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c r="AA358" s="21"/>
      <c r="AB358" s="21"/>
    </row>
    <row r="359" spans="1:28" ht="15.75" customHeight="1" x14ac:dyDescent="0.35">
      <c r="A359" s="21"/>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c r="AA359" s="21"/>
      <c r="AB359" s="21"/>
    </row>
    <row r="360" spans="1:28" ht="15.75" customHeight="1" x14ac:dyDescent="0.35">
      <c r="A360" s="21"/>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c r="AA360" s="21"/>
      <c r="AB360" s="21"/>
    </row>
    <row r="361" spans="1:28" ht="15.75" customHeight="1" x14ac:dyDescent="0.35">
      <c r="A361" s="21"/>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c r="AA361" s="21"/>
      <c r="AB361" s="21"/>
    </row>
    <row r="362" spans="1:28" ht="15.75" customHeight="1" x14ac:dyDescent="0.35">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c r="AA362" s="21"/>
      <c r="AB362" s="21"/>
    </row>
    <row r="363" spans="1:28" ht="15.75" customHeight="1" x14ac:dyDescent="0.35">
      <c r="A363" s="21"/>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c r="AA363" s="21"/>
      <c r="AB363" s="21"/>
    </row>
    <row r="364" spans="1:28" ht="15.75" customHeight="1" x14ac:dyDescent="0.35">
      <c r="A364" s="21"/>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c r="AA364" s="21"/>
      <c r="AB364" s="21"/>
    </row>
    <row r="365" spans="1:28" ht="15.75" customHeight="1" x14ac:dyDescent="0.35">
      <c r="A365" s="21"/>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c r="AA365" s="21"/>
      <c r="AB365" s="21"/>
    </row>
    <row r="366" spans="1:28" ht="15.75" customHeight="1" x14ac:dyDescent="0.35">
      <c r="A366" s="21"/>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c r="AA366" s="21"/>
      <c r="AB366" s="21"/>
    </row>
    <row r="367" spans="1:28" ht="15.75" customHeight="1" x14ac:dyDescent="0.35">
      <c r="A367" s="21"/>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c r="AA367" s="21"/>
      <c r="AB367" s="21"/>
    </row>
    <row r="368" spans="1:28" ht="15.75" customHeight="1" x14ac:dyDescent="0.35">
      <c r="A368" s="21"/>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c r="AA368" s="21"/>
      <c r="AB368" s="21"/>
    </row>
    <row r="369" spans="1:28" ht="15.75" customHeight="1" x14ac:dyDescent="0.35">
      <c r="A369" s="21"/>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c r="AA369" s="21"/>
      <c r="AB369" s="21"/>
    </row>
    <row r="370" spans="1:28" ht="15.75" customHeight="1" x14ac:dyDescent="0.35">
      <c r="A370" s="21"/>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c r="AA370" s="21"/>
      <c r="AB370" s="21"/>
    </row>
    <row r="371" spans="1:28" ht="15.75" customHeight="1" x14ac:dyDescent="0.35">
      <c r="A371" s="21"/>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c r="AA371" s="21"/>
      <c r="AB371" s="21"/>
    </row>
    <row r="372" spans="1:28" ht="15.75" customHeight="1" x14ac:dyDescent="0.35">
      <c r="A372" s="21"/>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c r="AA372" s="21"/>
      <c r="AB372" s="21"/>
    </row>
    <row r="373" spans="1:28" ht="15.75" customHeight="1" x14ac:dyDescent="0.35">
      <c r="A373" s="21"/>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c r="AA373" s="21"/>
      <c r="AB373" s="21"/>
    </row>
    <row r="374" spans="1:28" ht="15.75" customHeight="1" x14ac:dyDescent="0.35">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c r="AA374" s="21"/>
      <c r="AB374" s="21"/>
    </row>
    <row r="375" spans="1:28" ht="15.75" customHeight="1" x14ac:dyDescent="0.35">
      <c r="A375" s="21"/>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c r="AA375" s="21"/>
      <c r="AB375" s="21"/>
    </row>
    <row r="376" spans="1:28" ht="15.75" customHeight="1" x14ac:dyDescent="0.35">
      <c r="A376" s="21"/>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c r="AA376" s="21"/>
      <c r="AB376" s="21"/>
    </row>
    <row r="377" spans="1:28" ht="15.75" customHeight="1" x14ac:dyDescent="0.35">
      <c r="A377" s="21"/>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c r="AA377" s="21"/>
      <c r="AB377" s="21"/>
    </row>
    <row r="378" spans="1:28" ht="15.75" customHeight="1" x14ac:dyDescent="0.35">
      <c r="A378" s="21"/>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c r="AA378" s="21"/>
      <c r="AB378" s="21"/>
    </row>
    <row r="379" spans="1:28" ht="15.75" customHeight="1" x14ac:dyDescent="0.35">
      <c r="A379" s="21"/>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c r="AA379" s="21"/>
      <c r="AB379" s="21"/>
    </row>
    <row r="380" spans="1:28" ht="15.75" customHeight="1" x14ac:dyDescent="0.35">
      <c r="A380" s="21"/>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c r="AA380" s="21"/>
      <c r="AB380" s="21"/>
    </row>
    <row r="381" spans="1:28" ht="15.75" customHeight="1" x14ac:dyDescent="0.35">
      <c r="A381" s="21"/>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c r="AA381" s="21"/>
      <c r="AB381" s="21"/>
    </row>
    <row r="382" spans="1:28" ht="15.75" customHeight="1" x14ac:dyDescent="0.35">
      <c r="A382" s="21"/>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c r="AA382" s="21"/>
      <c r="AB382" s="21"/>
    </row>
    <row r="383" spans="1:28" ht="15.75" customHeight="1" x14ac:dyDescent="0.35">
      <c r="A383" s="21"/>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c r="AA383" s="21"/>
      <c r="AB383" s="21"/>
    </row>
    <row r="384" spans="1:28" ht="15.75" customHeight="1" x14ac:dyDescent="0.35">
      <c r="A384" s="21"/>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c r="AA384" s="21"/>
      <c r="AB384" s="21"/>
    </row>
    <row r="385" spans="1:28" ht="15.75" customHeight="1" x14ac:dyDescent="0.35">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c r="AA385" s="21"/>
      <c r="AB385" s="21"/>
    </row>
    <row r="386" spans="1:28" ht="15.75" customHeight="1" x14ac:dyDescent="0.35">
      <c r="A386" s="21"/>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c r="AA386" s="21"/>
      <c r="AB386" s="21"/>
    </row>
    <row r="387" spans="1:28" ht="15.75" customHeight="1" x14ac:dyDescent="0.35">
      <c r="A387" s="21"/>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c r="AA387" s="21"/>
      <c r="AB387" s="21"/>
    </row>
    <row r="388" spans="1:28" ht="15.75" customHeight="1" x14ac:dyDescent="0.35">
      <c r="A388" s="21"/>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c r="AA388" s="21"/>
      <c r="AB388" s="21"/>
    </row>
    <row r="389" spans="1:28" ht="15.75" customHeight="1" x14ac:dyDescent="0.35">
      <c r="A389" s="21"/>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c r="AA389" s="21"/>
      <c r="AB389" s="21"/>
    </row>
    <row r="390" spans="1:28" ht="15.75" customHeight="1" x14ac:dyDescent="0.35">
      <c r="A390" s="21"/>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c r="AA390" s="21"/>
      <c r="AB390" s="21"/>
    </row>
    <row r="391" spans="1:28" ht="15.75" customHeight="1" x14ac:dyDescent="0.35">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c r="AA391" s="21"/>
      <c r="AB391" s="21"/>
    </row>
    <row r="392" spans="1:28" ht="15.75" customHeight="1" x14ac:dyDescent="0.35">
      <c r="A392" s="21"/>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c r="AA392" s="21"/>
      <c r="AB392" s="21"/>
    </row>
    <row r="393" spans="1:28" ht="15.75" customHeight="1" x14ac:dyDescent="0.35">
      <c r="A393" s="21"/>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c r="AA393" s="21"/>
      <c r="AB393" s="21"/>
    </row>
    <row r="394" spans="1:28" ht="15.75" customHeight="1" x14ac:dyDescent="0.35">
      <c r="A394" s="21"/>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c r="AA394" s="21"/>
      <c r="AB394" s="21"/>
    </row>
    <row r="395" spans="1:28" ht="15.75" customHeight="1" x14ac:dyDescent="0.35">
      <c r="A395" s="21"/>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c r="AA395" s="21"/>
      <c r="AB395" s="21"/>
    </row>
    <row r="396" spans="1:28" ht="15.75" customHeight="1" x14ac:dyDescent="0.35">
      <c r="A396" s="21"/>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c r="AA396" s="21"/>
      <c r="AB396" s="21"/>
    </row>
    <row r="397" spans="1:28" ht="15.75" customHeight="1" x14ac:dyDescent="0.35">
      <c r="A397" s="21"/>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c r="AA397" s="21"/>
      <c r="AB397" s="21"/>
    </row>
    <row r="398" spans="1:28" ht="15.75" customHeight="1" x14ac:dyDescent="0.35">
      <c r="A398" s="21"/>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c r="AA398" s="21"/>
      <c r="AB398" s="21"/>
    </row>
    <row r="399" spans="1:28" ht="15.75" customHeight="1" x14ac:dyDescent="0.35">
      <c r="A399" s="21"/>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c r="AA399" s="21"/>
      <c r="AB399" s="21"/>
    </row>
    <row r="400" spans="1:28" ht="15.75" customHeight="1" x14ac:dyDescent="0.35">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c r="AA400" s="21"/>
      <c r="AB400" s="21"/>
    </row>
    <row r="401" spans="1:28" ht="15.75" customHeight="1" x14ac:dyDescent="0.35">
      <c r="A401" s="21"/>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c r="AA401" s="21"/>
      <c r="AB401" s="21"/>
    </row>
    <row r="402" spans="1:28" ht="15.75" customHeight="1" x14ac:dyDescent="0.35">
      <c r="A402" s="21"/>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c r="AA402" s="21"/>
      <c r="AB402" s="21"/>
    </row>
    <row r="403" spans="1:28" ht="15.75" customHeight="1" x14ac:dyDescent="0.35">
      <c r="A403" s="21"/>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c r="AA403" s="21"/>
      <c r="AB403" s="21"/>
    </row>
    <row r="404" spans="1:28" ht="15.75" customHeight="1" x14ac:dyDescent="0.35">
      <c r="A404" s="21"/>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c r="AA404" s="21"/>
      <c r="AB404" s="21"/>
    </row>
    <row r="405" spans="1:28" ht="15.75" customHeight="1" x14ac:dyDescent="0.35">
      <c r="A405" s="21"/>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c r="AA405" s="21"/>
      <c r="AB405" s="21"/>
    </row>
    <row r="406" spans="1:28" ht="15.75" customHeight="1" x14ac:dyDescent="0.35">
      <c r="A406" s="21"/>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c r="AA406" s="21"/>
      <c r="AB406" s="21"/>
    </row>
    <row r="407" spans="1:28" ht="15.75" customHeight="1" x14ac:dyDescent="0.35">
      <c r="A407" s="21"/>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c r="AA407" s="21"/>
      <c r="AB407" s="21"/>
    </row>
    <row r="408" spans="1:28" ht="15.75" customHeight="1" x14ac:dyDescent="0.35">
      <c r="A408" s="21"/>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c r="AA408" s="21"/>
      <c r="AB408" s="21"/>
    </row>
    <row r="409" spans="1:28" ht="15.75" customHeight="1" x14ac:dyDescent="0.35">
      <c r="A409" s="21"/>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c r="AA409" s="21"/>
      <c r="AB409" s="21"/>
    </row>
    <row r="410" spans="1:28" ht="15.75" customHeight="1" x14ac:dyDescent="0.35">
      <c r="A410" s="21"/>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c r="AA410" s="21"/>
      <c r="AB410" s="21"/>
    </row>
    <row r="411" spans="1:28" ht="15.75" customHeight="1" x14ac:dyDescent="0.35">
      <c r="A411" s="21"/>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c r="AA411" s="21"/>
      <c r="AB411" s="21"/>
    </row>
    <row r="412" spans="1:28" ht="15.75" customHeight="1" x14ac:dyDescent="0.35">
      <c r="A412" s="21"/>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c r="AA412" s="21"/>
      <c r="AB412" s="21"/>
    </row>
    <row r="413" spans="1:28" ht="15.75" customHeight="1" x14ac:dyDescent="0.35">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c r="AA413" s="21"/>
      <c r="AB413" s="21"/>
    </row>
    <row r="414" spans="1:28" ht="15.75" customHeight="1" x14ac:dyDescent="0.35">
      <c r="A414" s="21"/>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c r="AA414" s="21"/>
      <c r="AB414" s="21"/>
    </row>
    <row r="415" spans="1:28" ht="15.75" customHeight="1" x14ac:dyDescent="0.35">
      <c r="A415" s="21"/>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c r="AA415" s="21"/>
      <c r="AB415" s="21"/>
    </row>
    <row r="416" spans="1:28" ht="15.75" customHeight="1" x14ac:dyDescent="0.35">
      <c r="A416" s="21"/>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c r="AA416" s="21"/>
      <c r="AB416" s="21"/>
    </row>
    <row r="417" spans="1:28" ht="15.75" customHeight="1" x14ac:dyDescent="0.35">
      <c r="A417" s="21"/>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c r="AA417" s="21"/>
      <c r="AB417" s="21"/>
    </row>
    <row r="418" spans="1:28" ht="15.75" customHeight="1" x14ac:dyDescent="0.35">
      <c r="A418" s="21"/>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c r="AA418" s="21"/>
      <c r="AB418" s="21"/>
    </row>
    <row r="419" spans="1:28" ht="15.75" customHeight="1" x14ac:dyDescent="0.35">
      <c r="A419" s="21"/>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c r="AA419" s="21"/>
      <c r="AB419" s="21"/>
    </row>
    <row r="420" spans="1:28" ht="15.75" customHeight="1" x14ac:dyDescent="0.35">
      <c r="A420" s="21"/>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c r="AA420" s="21"/>
      <c r="AB420" s="21"/>
    </row>
    <row r="421" spans="1:28" ht="15.75" customHeight="1" x14ac:dyDescent="0.35">
      <c r="A421" s="21"/>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c r="AA421" s="21"/>
      <c r="AB421" s="21"/>
    </row>
    <row r="422" spans="1:28" ht="15.75" customHeight="1" x14ac:dyDescent="0.35">
      <c r="A422" s="21"/>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c r="AA422" s="21"/>
      <c r="AB422" s="21"/>
    </row>
    <row r="423" spans="1:28" ht="15.75" customHeight="1" x14ac:dyDescent="0.35">
      <c r="A423" s="21"/>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c r="AA423" s="21"/>
      <c r="AB423" s="21"/>
    </row>
    <row r="424" spans="1:28" ht="15.75" customHeight="1" x14ac:dyDescent="0.35">
      <c r="A424" s="21"/>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c r="AA424" s="21"/>
      <c r="AB424" s="21"/>
    </row>
    <row r="425" spans="1:28" ht="15.75" customHeight="1" x14ac:dyDescent="0.35">
      <c r="A425" s="21"/>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c r="AA425" s="21"/>
      <c r="AB425" s="21"/>
    </row>
    <row r="426" spans="1:28" ht="15.75" customHeight="1" x14ac:dyDescent="0.35">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c r="AA426" s="21"/>
      <c r="AB426" s="21"/>
    </row>
    <row r="427" spans="1:28" ht="15.75" customHeight="1" x14ac:dyDescent="0.35">
      <c r="A427" s="21"/>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c r="AA427" s="21"/>
      <c r="AB427" s="21"/>
    </row>
    <row r="428" spans="1:28" ht="15.75" customHeight="1" x14ac:dyDescent="0.35">
      <c r="A428" s="21"/>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c r="AA428" s="21"/>
      <c r="AB428" s="21"/>
    </row>
    <row r="429" spans="1:28" ht="15.75" customHeight="1" x14ac:dyDescent="0.35">
      <c r="A429" s="21"/>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c r="AA429" s="21"/>
      <c r="AB429" s="21"/>
    </row>
    <row r="430" spans="1:28" ht="15.75" customHeight="1" x14ac:dyDescent="0.35">
      <c r="A430" s="21"/>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c r="AA430" s="21"/>
      <c r="AB430" s="21"/>
    </row>
    <row r="431" spans="1:28" ht="15.75" customHeight="1" x14ac:dyDescent="0.35">
      <c r="A431" s="21"/>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c r="AA431" s="21"/>
      <c r="AB431" s="21"/>
    </row>
    <row r="432" spans="1:28" ht="15.75" customHeight="1" x14ac:dyDescent="0.35">
      <c r="A432" s="21"/>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c r="AA432" s="21"/>
      <c r="AB432" s="21"/>
    </row>
    <row r="433" spans="1:28" ht="15.75" customHeight="1" x14ac:dyDescent="0.35">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c r="AA433" s="21"/>
      <c r="AB433" s="21"/>
    </row>
    <row r="434" spans="1:28" ht="15.75" customHeight="1" x14ac:dyDescent="0.35">
      <c r="A434" s="21"/>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c r="AA434" s="21"/>
      <c r="AB434" s="21"/>
    </row>
    <row r="435" spans="1:28" ht="15.75" customHeight="1" x14ac:dyDescent="0.35">
      <c r="A435" s="21"/>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c r="AA435" s="21"/>
      <c r="AB435" s="21"/>
    </row>
    <row r="436" spans="1:28" ht="15.75" customHeight="1" x14ac:dyDescent="0.35">
      <c r="A436" s="21"/>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c r="AA436" s="21"/>
      <c r="AB436" s="21"/>
    </row>
    <row r="437" spans="1:28" ht="15.75" customHeight="1" x14ac:dyDescent="0.35">
      <c r="A437" s="21"/>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c r="AA437" s="21"/>
      <c r="AB437" s="21"/>
    </row>
    <row r="438" spans="1:28" ht="15.75" customHeight="1" x14ac:dyDescent="0.35">
      <c r="A438" s="21"/>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c r="AA438" s="21"/>
      <c r="AB438" s="21"/>
    </row>
    <row r="439" spans="1:28" ht="15.75" customHeight="1" x14ac:dyDescent="0.35">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c r="AA439" s="21"/>
      <c r="AB439" s="21"/>
    </row>
    <row r="440" spans="1:28" ht="15.75" customHeight="1" x14ac:dyDescent="0.35">
      <c r="A440" s="21"/>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c r="AA440" s="21"/>
      <c r="AB440" s="21"/>
    </row>
    <row r="441" spans="1:28" ht="15.75" customHeight="1" x14ac:dyDescent="0.35">
      <c r="A441" s="21"/>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c r="AA441" s="21"/>
      <c r="AB441" s="21"/>
    </row>
    <row r="442" spans="1:28" ht="15.75" customHeight="1" x14ac:dyDescent="0.35">
      <c r="A442" s="21"/>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c r="AA442" s="21"/>
      <c r="AB442" s="21"/>
    </row>
    <row r="443" spans="1:28" ht="15.75" customHeight="1" x14ac:dyDescent="0.35">
      <c r="A443" s="21"/>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c r="AA443" s="21"/>
      <c r="AB443" s="21"/>
    </row>
    <row r="444" spans="1:28" ht="15.75" customHeight="1" x14ac:dyDescent="0.35">
      <c r="A444" s="21"/>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c r="AA444" s="21"/>
      <c r="AB444" s="21"/>
    </row>
    <row r="445" spans="1:28" ht="15.75" customHeight="1" x14ac:dyDescent="0.35">
      <c r="A445" s="21"/>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c r="AA445" s="21"/>
      <c r="AB445" s="21"/>
    </row>
    <row r="446" spans="1:28" ht="15.75" customHeight="1" x14ac:dyDescent="0.35">
      <c r="A446" s="21"/>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c r="AA446" s="21"/>
      <c r="AB446" s="21"/>
    </row>
    <row r="447" spans="1:28" ht="15.75" customHeight="1" x14ac:dyDescent="0.35">
      <c r="A447" s="21"/>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c r="AA447" s="21"/>
      <c r="AB447" s="21"/>
    </row>
    <row r="448" spans="1:28" ht="15.75" customHeight="1" x14ac:dyDescent="0.35">
      <c r="A448" s="21"/>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c r="AA448" s="21"/>
      <c r="AB448" s="21"/>
    </row>
    <row r="449" spans="1:28" ht="15.75" customHeight="1" x14ac:dyDescent="0.35">
      <c r="A449" s="21"/>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c r="AA449" s="21"/>
      <c r="AB449" s="21"/>
    </row>
    <row r="450" spans="1:28" ht="15.75" customHeight="1" x14ac:dyDescent="0.35">
      <c r="A450" s="21"/>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c r="AA450" s="21"/>
      <c r="AB450" s="21"/>
    </row>
    <row r="451" spans="1:28" ht="15.75" customHeight="1" x14ac:dyDescent="0.35">
      <c r="A451" s="21"/>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c r="AA451" s="21"/>
      <c r="AB451" s="21"/>
    </row>
    <row r="452" spans="1:28" ht="15.75" customHeight="1" x14ac:dyDescent="0.35">
      <c r="A452" s="21"/>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c r="AA452" s="21"/>
      <c r="AB452" s="21"/>
    </row>
    <row r="453" spans="1:28" ht="15.75" customHeight="1" x14ac:dyDescent="0.35">
      <c r="A453" s="21"/>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c r="AA453" s="21"/>
      <c r="AB453" s="21"/>
    </row>
    <row r="454" spans="1:28" ht="15.75" customHeight="1" x14ac:dyDescent="0.35">
      <c r="A454" s="21"/>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c r="AA454" s="21"/>
      <c r="AB454" s="21"/>
    </row>
    <row r="455" spans="1:28" ht="15.75" customHeight="1" x14ac:dyDescent="0.35">
      <c r="A455" s="21"/>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c r="AA455" s="21"/>
      <c r="AB455" s="21"/>
    </row>
    <row r="456" spans="1:28" ht="15.75" customHeight="1" x14ac:dyDescent="0.35">
      <c r="A456" s="21"/>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c r="AA456" s="21"/>
      <c r="AB456" s="21"/>
    </row>
    <row r="457" spans="1:28" ht="15.75" customHeight="1" x14ac:dyDescent="0.35">
      <c r="A457" s="21"/>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c r="AA457" s="21"/>
      <c r="AB457" s="21"/>
    </row>
    <row r="458" spans="1:28" ht="15.75" customHeight="1" x14ac:dyDescent="0.35">
      <c r="A458" s="21"/>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c r="AA458" s="21"/>
      <c r="AB458" s="21"/>
    </row>
    <row r="459" spans="1:28" ht="15.75" customHeight="1" x14ac:dyDescent="0.35">
      <c r="A459" s="21"/>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c r="AA459" s="21"/>
      <c r="AB459" s="21"/>
    </row>
    <row r="460" spans="1:28" ht="15.75" customHeight="1" x14ac:dyDescent="0.35">
      <c r="A460" s="21"/>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c r="AA460" s="21"/>
      <c r="AB460" s="21"/>
    </row>
    <row r="461" spans="1:28" ht="15.75" customHeight="1" x14ac:dyDescent="0.35">
      <c r="A461" s="21"/>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c r="AA461" s="21"/>
      <c r="AB461" s="21"/>
    </row>
    <row r="462" spans="1:28" ht="15.75" customHeight="1" x14ac:dyDescent="0.35">
      <c r="A462" s="21"/>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c r="AA462" s="21"/>
      <c r="AB462" s="21"/>
    </row>
    <row r="463" spans="1:28" ht="15.75" customHeight="1" x14ac:dyDescent="0.35">
      <c r="A463" s="21"/>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c r="AA463" s="21"/>
      <c r="AB463" s="21"/>
    </row>
    <row r="464" spans="1:28" ht="15.75" customHeight="1" x14ac:dyDescent="0.35">
      <c r="A464" s="21"/>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c r="AA464" s="21"/>
      <c r="AB464" s="21"/>
    </row>
    <row r="465" spans="1:28" ht="15.75" customHeight="1" x14ac:dyDescent="0.35">
      <c r="A465" s="21"/>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c r="AA465" s="21"/>
      <c r="AB465" s="21"/>
    </row>
    <row r="466" spans="1:28" ht="15.75" customHeight="1" x14ac:dyDescent="0.35">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c r="AA466" s="21"/>
      <c r="AB466" s="21"/>
    </row>
    <row r="467" spans="1:28" ht="15.75" customHeight="1" x14ac:dyDescent="0.35">
      <c r="A467" s="21"/>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c r="AA467" s="21"/>
      <c r="AB467" s="21"/>
    </row>
    <row r="468" spans="1:28" ht="15.75" customHeight="1" x14ac:dyDescent="0.35">
      <c r="A468" s="21"/>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c r="AA468" s="21"/>
      <c r="AB468" s="21"/>
    </row>
    <row r="469" spans="1:28" ht="15.75" customHeight="1" x14ac:dyDescent="0.35">
      <c r="A469" s="21"/>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c r="AA469" s="21"/>
      <c r="AB469" s="21"/>
    </row>
    <row r="470" spans="1:28" ht="15.75" customHeight="1" x14ac:dyDescent="0.35">
      <c r="A470" s="21"/>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c r="AA470" s="21"/>
      <c r="AB470" s="21"/>
    </row>
    <row r="471" spans="1:28" ht="15.75" customHeight="1" x14ac:dyDescent="0.35">
      <c r="A471" s="21"/>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c r="AA471" s="21"/>
      <c r="AB471" s="21"/>
    </row>
    <row r="472" spans="1:28" ht="15.75" customHeight="1" x14ac:dyDescent="0.35">
      <c r="A472" s="21"/>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c r="AA472" s="21"/>
      <c r="AB472" s="21"/>
    </row>
    <row r="473" spans="1:28" ht="15.75" customHeight="1" x14ac:dyDescent="0.35">
      <c r="A473" s="21"/>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c r="AA473" s="21"/>
      <c r="AB473" s="21"/>
    </row>
    <row r="474" spans="1:28" ht="15.75" customHeight="1" x14ac:dyDescent="0.35">
      <c r="A474" s="21"/>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c r="AA474" s="21"/>
      <c r="AB474" s="21"/>
    </row>
    <row r="475" spans="1:28" ht="15.75" customHeight="1" x14ac:dyDescent="0.35">
      <c r="A475" s="21"/>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c r="AA475" s="21"/>
      <c r="AB475" s="21"/>
    </row>
    <row r="476" spans="1:28" ht="15.75" customHeight="1" x14ac:dyDescent="0.35">
      <c r="A476" s="21"/>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c r="AA476" s="21"/>
      <c r="AB476" s="21"/>
    </row>
    <row r="477" spans="1:28" ht="15.75" customHeight="1" x14ac:dyDescent="0.35">
      <c r="A477" s="21"/>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c r="AA477" s="21"/>
      <c r="AB477" s="21"/>
    </row>
    <row r="478" spans="1:28" ht="15.75" customHeight="1" x14ac:dyDescent="0.35">
      <c r="A478" s="21"/>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c r="AA478" s="21"/>
      <c r="AB478" s="21"/>
    </row>
    <row r="479" spans="1:28" ht="15.75" customHeight="1" x14ac:dyDescent="0.35">
      <c r="A479" s="21"/>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c r="AA479" s="21"/>
      <c r="AB479" s="21"/>
    </row>
    <row r="480" spans="1:28" ht="15.75" customHeight="1" x14ac:dyDescent="0.35">
      <c r="A480" s="21"/>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c r="AA480" s="21"/>
      <c r="AB480" s="21"/>
    </row>
    <row r="481" spans="1:28" ht="15.75" customHeight="1" x14ac:dyDescent="0.35">
      <c r="A481" s="21"/>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c r="AA481" s="21"/>
      <c r="AB481" s="21"/>
    </row>
    <row r="482" spans="1:28" ht="15.75" customHeight="1" x14ac:dyDescent="0.35">
      <c r="A482" s="21"/>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c r="AA482" s="21"/>
      <c r="AB482" s="21"/>
    </row>
    <row r="483" spans="1:28" ht="15.75" customHeight="1" x14ac:dyDescent="0.35">
      <c r="A483" s="21"/>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c r="AA483" s="21"/>
      <c r="AB483" s="21"/>
    </row>
    <row r="484" spans="1:28" ht="15.75" customHeight="1" x14ac:dyDescent="0.35">
      <c r="A484" s="21"/>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c r="AA484" s="21"/>
      <c r="AB484" s="21"/>
    </row>
    <row r="485" spans="1:28" ht="15.75" customHeight="1" x14ac:dyDescent="0.35">
      <c r="A485" s="21"/>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c r="AA485" s="21"/>
      <c r="AB485" s="21"/>
    </row>
    <row r="486" spans="1:28" ht="15.75" customHeight="1" x14ac:dyDescent="0.35">
      <c r="A486" s="21"/>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c r="AA486" s="21"/>
      <c r="AB486" s="21"/>
    </row>
    <row r="487" spans="1:28" ht="15.75" customHeight="1" x14ac:dyDescent="0.35">
      <c r="A487" s="21"/>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c r="AA487" s="21"/>
      <c r="AB487" s="21"/>
    </row>
    <row r="488" spans="1:28" ht="15.75" customHeight="1" x14ac:dyDescent="0.35">
      <c r="A488" s="21"/>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c r="AA488" s="21"/>
      <c r="AB488" s="21"/>
    </row>
    <row r="489" spans="1:28" ht="15.75" customHeight="1" x14ac:dyDescent="0.35">
      <c r="A489" s="21"/>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c r="AA489" s="21"/>
      <c r="AB489" s="21"/>
    </row>
    <row r="490" spans="1:28" ht="15.75" customHeight="1" x14ac:dyDescent="0.35">
      <c r="A490" s="21"/>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c r="AA490" s="21"/>
      <c r="AB490" s="21"/>
    </row>
    <row r="491" spans="1:28" ht="15.75" customHeight="1" x14ac:dyDescent="0.35">
      <c r="A491" s="21"/>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c r="AA491" s="21"/>
      <c r="AB491" s="21"/>
    </row>
    <row r="492" spans="1:28" ht="15.75" customHeight="1" x14ac:dyDescent="0.35">
      <c r="A492" s="21"/>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c r="AA492" s="21"/>
      <c r="AB492" s="21"/>
    </row>
    <row r="493" spans="1:28" ht="15.75" customHeight="1" x14ac:dyDescent="0.35">
      <c r="A493" s="21"/>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c r="AA493" s="21"/>
      <c r="AB493" s="21"/>
    </row>
    <row r="494" spans="1:28" ht="15.75" customHeight="1" x14ac:dyDescent="0.35">
      <c r="A494" s="21"/>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c r="AA494" s="21"/>
      <c r="AB494" s="21"/>
    </row>
    <row r="495" spans="1:28" ht="15.75" customHeight="1" x14ac:dyDescent="0.35">
      <c r="A495" s="21"/>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c r="AA495" s="21"/>
      <c r="AB495" s="21"/>
    </row>
    <row r="496" spans="1:28" ht="15.75" customHeight="1" x14ac:dyDescent="0.35">
      <c r="A496" s="21"/>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c r="AA496" s="21"/>
      <c r="AB496" s="21"/>
    </row>
    <row r="497" spans="1:28" ht="15.75" customHeight="1" x14ac:dyDescent="0.35">
      <c r="A497" s="21"/>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c r="AA497" s="21"/>
      <c r="AB497" s="21"/>
    </row>
    <row r="498" spans="1:28" ht="15.75" customHeight="1" x14ac:dyDescent="0.35">
      <c r="A498" s="21"/>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c r="AA498" s="21"/>
      <c r="AB498" s="21"/>
    </row>
    <row r="499" spans="1:28" ht="15.75" customHeight="1" x14ac:dyDescent="0.35">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c r="AA499" s="21"/>
      <c r="AB499" s="21"/>
    </row>
    <row r="500" spans="1:28" ht="15.75" customHeight="1" x14ac:dyDescent="0.35">
      <c r="A500" s="21"/>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c r="AA500" s="21"/>
      <c r="AB500" s="21"/>
    </row>
    <row r="501" spans="1:28" ht="15.75" customHeight="1" x14ac:dyDescent="0.35">
      <c r="A501" s="21"/>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c r="AA501" s="21"/>
      <c r="AB501" s="21"/>
    </row>
    <row r="502" spans="1:28" ht="15.75" customHeight="1" x14ac:dyDescent="0.35">
      <c r="A502" s="21"/>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c r="AA502" s="21"/>
      <c r="AB502" s="21"/>
    </row>
    <row r="503" spans="1:28" ht="15.75" customHeight="1" x14ac:dyDescent="0.35">
      <c r="A503" s="21"/>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c r="AA503" s="21"/>
      <c r="AB503" s="21"/>
    </row>
    <row r="504" spans="1:28" ht="15.75" customHeight="1" x14ac:dyDescent="0.35">
      <c r="A504" s="21"/>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c r="AA504" s="21"/>
      <c r="AB504" s="21"/>
    </row>
    <row r="505" spans="1:28" ht="15.75" customHeight="1" x14ac:dyDescent="0.35">
      <c r="A505" s="21"/>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c r="AA505" s="21"/>
      <c r="AB505" s="21"/>
    </row>
    <row r="506" spans="1:28" ht="15.75" customHeight="1" x14ac:dyDescent="0.35">
      <c r="A506" s="21"/>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c r="AA506" s="21"/>
      <c r="AB506" s="21"/>
    </row>
    <row r="507" spans="1:28" ht="15.75" customHeight="1" x14ac:dyDescent="0.35">
      <c r="A507" s="21"/>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c r="AA507" s="21"/>
      <c r="AB507" s="21"/>
    </row>
    <row r="508" spans="1:28" ht="15.75" customHeight="1" x14ac:dyDescent="0.35">
      <c r="A508" s="21"/>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c r="AA508" s="21"/>
      <c r="AB508" s="21"/>
    </row>
    <row r="509" spans="1:28" ht="15.75" customHeight="1" x14ac:dyDescent="0.35">
      <c r="A509" s="21"/>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c r="AA509" s="21"/>
      <c r="AB509" s="21"/>
    </row>
    <row r="510" spans="1:28" ht="15.75" customHeight="1" x14ac:dyDescent="0.35">
      <c r="A510" s="21"/>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c r="AA510" s="21"/>
      <c r="AB510" s="21"/>
    </row>
    <row r="511" spans="1:28" ht="15.75" customHeight="1" x14ac:dyDescent="0.35">
      <c r="A511" s="21"/>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c r="AA511" s="21"/>
      <c r="AB511" s="21"/>
    </row>
    <row r="512" spans="1:28" ht="15.75" customHeight="1" x14ac:dyDescent="0.35">
      <c r="A512" s="21"/>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c r="AA512" s="21"/>
      <c r="AB512" s="21"/>
    </row>
    <row r="513" spans="1:28" ht="15.75" customHeight="1" x14ac:dyDescent="0.35">
      <c r="A513" s="21"/>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c r="AA513" s="21"/>
      <c r="AB513" s="21"/>
    </row>
    <row r="514" spans="1:28" ht="15.75" customHeight="1" x14ac:dyDescent="0.35">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c r="AA514" s="21"/>
      <c r="AB514" s="21"/>
    </row>
    <row r="515" spans="1:28" ht="15.75" customHeight="1" x14ac:dyDescent="0.35">
      <c r="A515" s="21"/>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c r="AA515" s="21"/>
      <c r="AB515" s="21"/>
    </row>
    <row r="516" spans="1:28" ht="15.75" customHeight="1" x14ac:dyDescent="0.35">
      <c r="A516" s="21"/>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c r="AA516" s="21"/>
      <c r="AB516" s="21"/>
    </row>
    <row r="517" spans="1:28" ht="15.75" customHeight="1" x14ac:dyDescent="0.35">
      <c r="A517" s="21"/>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c r="AA517" s="21"/>
      <c r="AB517" s="21"/>
    </row>
    <row r="518" spans="1:28" ht="15.75" customHeight="1" x14ac:dyDescent="0.35">
      <c r="A518" s="21"/>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c r="AA518" s="21"/>
      <c r="AB518" s="21"/>
    </row>
    <row r="519" spans="1:28" ht="15.75" customHeight="1" x14ac:dyDescent="0.35">
      <c r="A519" s="21"/>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c r="AA519" s="21"/>
      <c r="AB519" s="21"/>
    </row>
    <row r="520" spans="1:28" ht="15.75" customHeight="1" x14ac:dyDescent="0.35">
      <c r="A520" s="21"/>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c r="AA520" s="21"/>
      <c r="AB520" s="21"/>
    </row>
    <row r="521" spans="1:28" ht="15.75" customHeight="1" x14ac:dyDescent="0.35">
      <c r="A521" s="21"/>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c r="AA521" s="21"/>
      <c r="AB521" s="21"/>
    </row>
    <row r="522" spans="1:28" ht="15.75" customHeight="1" x14ac:dyDescent="0.35">
      <c r="A522" s="21"/>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c r="AA522" s="21"/>
      <c r="AB522" s="21"/>
    </row>
    <row r="523" spans="1:28" ht="15.75" customHeight="1" x14ac:dyDescent="0.35">
      <c r="A523" s="21"/>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c r="AA523" s="21"/>
      <c r="AB523" s="21"/>
    </row>
    <row r="524" spans="1:28" ht="15.75" customHeight="1" x14ac:dyDescent="0.35">
      <c r="A524" s="21"/>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c r="AA524" s="21"/>
      <c r="AB524" s="21"/>
    </row>
    <row r="525" spans="1:28" ht="15.75" customHeight="1" x14ac:dyDescent="0.35">
      <c r="A525" s="21"/>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c r="AA525" s="21"/>
      <c r="AB525" s="21"/>
    </row>
    <row r="526" spans="1:28" ht="15.75" customHeight="1" x14ac:dyDescent="0.35">
      <c r="A526" s="21"/>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c r="AA526" s="21"/>
      <c r="AB526" s="21"/>
    </row>
    <row r="527" spans="1:28" ht="15.75" customHeight="1" x14ac:dyDescent="0.35">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c r="AA527" s="21"/>
      <c r="AB527" s="21"/>
    </row>
    <row r="528" spans="1:28" ht="15.75" customHeight="1" x14ac:dyDescent="0.35">
      <c r="A528" s="21"/>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c r="AA528" s="21"/>
      <c r="AB528" s="21"/>
    </row>
    <row r="529" spans="1:28" ht="15.75" customHeight="1" x14ac:dyDescent="0.35">
      <c r="A529" s="21"/>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c r="AA529" s="21"/>
      <c r="AB529" s="21"/>
    </row>
    <row r="530" spans="1:28" ht="15.75" customHeight="1" x14ac:dyDescent="0.35">
      <c r="A530" s="21"/>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c r="AA530" s="21"/>
      <c r="AB530" s="21"/>
    </row>
    <row r="531" spans="1:28" ht="15.75" customHeight="1" x14ac:dyDescent="0.35">
      <c r="A531" s="21"/>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c r="AA531" s="21"/>
      <c r="AB531" s="21"/>
    </row>
    <row r="532" spans="1:28" ht="15.75" customHeight="1" x14ac:dyDescent="0.35">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c r="AA532" s="21"/>
      <c r="AB532" s="21"/>
    </row>
    <row r="533" spans="1:28" ht="15.75" customHeight="1" x14ac:dyDescent="0.35">
      <c r="A533" s="21"/>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c r="AA533" s="21"/>
      <c r="AB533" s="21"/>
    </row>
    <row r="534" spans="1:28" ht="15.75" customHeight="1" x14ac:dyDescent="0.35">
      <c r="A534" s="21"/>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c r="AA534" s="21"/>
      <c r="AB534" s="21"/>
    </row>
    <row r="535" spans="1:28" ht="15.75" customHeight="1" x14ac:dyDescent="0.35">
      <c r="A535" s="21"/>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c r="AA535" s="21"/>
      <c r="AB535" s="21"/>
    </row>
    <row r="536" spans="1:28" ht="15.75" customHeight="1" x14ac:dyDescent="0.35">
      <c r="A536" s="21"/>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c r="AA536" s="21"/>
      <c r="AB536" s="21"/>
    </row>
    <row r="537" spans="1:28" ht="15.75" customHeight="1" x14ac:dyDescent="0.35">
      <c r="A537" s="21"/>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c r="AA537" s="21"/>
      <c r="AB537" s="21"/>
    </row>
    <row r="538" spans="1:28" ht="15.75" customHeight="1" x14ac:dyDescent="0.35">
      <c r="A538" s="21"/>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c r="AA538" s="21"/>
      <c r="AB538" s="21"/>
    </row>
    <row r="539" spans="1:28" ht="15.75" customHeight="1" x14ac:dyDescent="0.35">
      <c r="A539" s="21"/>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c r="AA539" s="21"/>
      <c r="AB539" s="21"/>
    </row>
    <row r="540" spans="1:28" ht="15.75" customHeight="1" x14ac:dyDescent="0.35">
      <c r="A540" s="21"/>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c r="AA540" s="21"/>
      <c r="AB540" s="21"/>
    </row>
    <row r="541" spans="1:28" ht="15.75" customHeight="1" x14ac:dyDescent="0.35">
      <c r="A541" s="21"/>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c r="AA541" s="21"/>
      <c r="AB541" s="21"/>
    </row>
    <row r="542" spans="1:28" ht="15.75" customHeight="1" x14ac:dyDescent="0.35">
      <c r="A542" s="21"/>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c r="AA542" s="21"/>
      <c r="AB542" s="21"/>
    </row>
    <row r="543" spans="1:28" ht="15.75" customHeight="1" x14ac:dyDescent="0.35">
      <c r="A543" s="21"/>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c r="AA543" s="21"/>
      <c r="AB543" s="21"/>
    </row>
    <row r="544" spans="1:28" ht="15.75" customHeight="1" x14ac:dyDescent="0.35">
      <c r="A544" s="21"/>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c r="AA544" s="21"/>
      <c r="AB544" s="21"/>
    </row>
    <row r="545" spans="1:28" ht="15.75" customHeight="1" x14ac:dyDescent="0.35">
      <c r="A545" s="21"/>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c r="AA545" s="21"/>
      <c r="AB545" s="21"/>
    </row>
    <row r="546" spans="1:28" ht="15.75" customHeight="1" x14ac:dyDescent="0.35">
      <c r="A546" s="21"/>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c r="AA546" s="21"/>
      <c r="AB546" s="21"/>
    </row>
    <row r="547" spans="1:28" ht="15.75" customHeight="1" x14ac:dyDescent="0.35">
      <c r="A547" s="21"/>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c r="AA547" s="21"/>
      <c r="AB547" s="21"/>
    </row>
    <row r="548" spans="1:28" ht="15.75" customHeight="1" x14ac:dyDescent="0.35">
      <c r="A548" s="21"/>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c r="AA548" s="21"/>
      <c r="AB548" s="21"/>
    </row>
    <row r="549" spans="1:28" ht="15.75" customHeight="1" x14ac:dyDescent="0.35">
      <c r="A549" s="21"/>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c r="AA549" s="21"/>
      <c r="AB549" s="21"/>
    </row>
    <row r="550" spans="1:28" ht="15.75" customHeight="1" x14ac:dyDescent="0.35">
      <c r="A550" s="21"/>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c r="AA550" s="21"/>
      <c r="AB550" s="21"/>
    </row>
    <row r="551" spans="1:28" ht="15.75" customHeight="1" x14ac:dyDescent="0.35">
      <c r="A551" s="21"/>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c r="AA551" s="21"/>
      <c r="AB551" s="21"/>
    </row>
    <row r="552" spans="1:28" ht="15.75" customHeight="1" x14ac:dyDescent="0.35">
      <c r="A552" s="21"/>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c r="AA552" s="21"/>
      <c r="AB552" s="21"/>
    </row>
    <row r="553" spans="1:28" ht="15.75" customHeight="1" x14ac:dyDescent="0.35">
      <c r="A553" s="21"/>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c r="AA553" s="21"/>
      <c r="AB553" s="21"/>
    </row>
    <row r="554" spans="1:28" ht="15.75" customHeight="1" x14ac:dyDescent="0.35">
      <c r="A554" s="21"/>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c r="AA554" s="21"/>
      <c r="AB554" s="21"/>
    </row>
    <row r="555" spans="1:28" ht="15.75" customHeight="1" x14ac:dyDescent="0.35">
      <c r="A555" s="21"/>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c r="AA555" s="21"/>
      <c r="AB555" s="21"/>
    </row>
    <row r="556" spans="1:28" ht="15.75" customHeight="1" x14ac:dyDescent="0.35">
      <c r="A556" s="21"/>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c r="AA556" s="21"/>
      <c r="AB556" s="21"/>
    </row>
    <row r="557" spans="1:28" ht="15.75" customHeight="1" x14ac:dyDescent="0.35">
      <c r="A557" s="21"/>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c r="AA557" s="21"/>
      <c r="AB557" s="21"/>
    </row>
    <row r="558" spans="1:28" ht="15.75" customHeight="1" x14ac:dyDescent="0.35">
      <c r="A558" s="21"/>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c r="AA558" s="21"/>
      <c r="AB558" s="21"/>
    </row>
    <row r="559" spans="1:28" ht="15.75" customHeight="1" x14ac:dyDescent="0.35">
      <c r="A559" s="21"/>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c r="AA559" s="21"/>
      <c r="AB559" s="21"/>
    </row>
    <row r="560" spans="1:28" ht="15.75" customHeight="1" x14ac:dyDescent="0.35">
      <c r="A560" s="21"/>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c r="AA560" s="21"/>
      <c r="AB560" s="21"/>
    </row>
    <row r="561" spans="1:28" ht="15.75" customHeight="1" x14ac:dyDescent="0.35">
      <c r="A561" s="21"/>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c r="AA561" s="21"/>
      <c r="AB561" s="21"/>
    </row>
    <row r="562" spans="1:28" ht="15.75" customHeight="1" x14ac:dyDescent="0.35">
      <c r="A562" s="21"/>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c r="AA562" s="21"/>
      <c r="AB562" s="21"/>
    </row>
    <row r="563" spans="1:28" ht="15.75" customHeight="1" x14ac:dyDescent="0.35">
      <c r="A563" s="21"/>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c r="AA563" s="21"/>
      <c r="AB563" s="21"/>
    </row>
    <row r="564" spans="1:28" ht="15.75" customHeight="1" x14ac:dyDescent="0.35">
      <c r="A564" s="21"/>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c r="AA564" s="21"/>
      <c r="AB564" s="21"/>
    </row>
    <row r="565" spans="1:28" ht="15.75" customHeight="1" x14ac:dyDescent="0.35">
      <c r="A565" s="21"/>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c r="AA565" s="21"/>
      <c r="AB565" s="21"/>
    </row>
    <row r="566" spans="1:28" ht="15.75" customHeight="1" x14ac:dyDescent="0.35">
      <c r="A566" s="21"/>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c r="AA566" s="21"/>
      <c r="AB566" s="21"/>
    </row>
    <row r="567" spans="1:28" ht="15.75" customHeight="1" x14ac:dyDescent="0.35">
      <c r="A567" s="21"/>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c r="AA567" s="21"/>
      <c r="AB567" s="21"/>
    </row>
    <row r="568" spans="1:28" ht="15.75" customHeight="1" x14ac:dyDescent="0.35">
      <c r="A568" s="21"/>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c r="AA568" s="21"/>
      <c r="AB568" s="21"/>
    </row>
    <row r="569" spans="1:28" ht="15.75" customHeight="1" x14ac:dyDescent="0.35">
      <c r="A569" s="21"/>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c r="AA569" s="21"/>
      <c r="AB569" s="21"/>
    </row>
    <row r="570" spans="1:28" ht="15.75" customHeight="1" x14ac:dyDescent="0.35">
      <c r="A570" s="21"/>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c r="AA570" s="21"/>
      <c r="AB570" s="21"/>
    </row>
    <row r="571" spans="1:28" ht="15.75" customHeight="1" x14ac:dyDescent="0.35">
      <c r="A571" s="21"/>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c r="AA571" s="21"/>
      <c r="AB571" s="21"/>
    </row>
    <row r="572" spans="1:28" ht="15.75" customHeight="1" x14ac:dyDescent="0.35">
      <c r="A572" s="21"/>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c r="AA572" s="21"/>
      <c r="AB572" s="21"/>
    </row>
    <row r="573" spans="1:28" ht="15.75" customHeight="1" x14ac:dyDescent="0.35">
      <c r="A573" s="21"/>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c r="AA573" s="21"/>
      <c r="AB573" s="21"/>
    </row>
    <row r="574" spans="1:28" ht="15.75" customHeight="1" x14ac:dyDescent="0.35">
      <c r="A574" s="21"/>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c r="AA574" s="21"/>
      <c r="AB574" s="21"/>
    </row>
    <row r="575" spans="1:28" ht="15.75" customHeight="1" x14ac:dyDescent="0.35">
      <c r="A575" s="21"/>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c r="AA575" s="21"/>
      <c r="AB575" s="21"/>
    </row>
    <row r="576" spans="1:28" ht="15.75" customHeight="1" x14ac:dyDescent="0.35">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c r="AA576" s="21"/>
      <c r="AB576" s="21"/>
    </row>
    <row r="577" spans="1:28" ht="15.75" customHeight="1" x14ac:dyDescent="0.35">
      <c r="A577" s="21"/>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c r="AA577" s="21"/>
      <c r="AB577" s="21"/>
    </row>
    <row r="578" spans="1:28" ht="15.75" customHeight="1" x14ac:dyDescent="0.35">
      <c r="A578" s="21"/>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c r="AA578" s="21"/>
      <c r="AB578" s="21"/>
    </row>
    <row r="579" spans="1:28" ht="15.75" customHeight="1" x14ac:dyDescent="0.35">
      <c r="A579" s="21"/>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c r="AA579" s="21"/>
      <c r="AB579" s="21"/>
    </row>
    <row r="580" spans="1:28" ht="15.75" customHeight="1" x14ac:dyDescent="0.35">
      <c r="A580" s="21"/>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c r="AA580" s="21"/>
      <c r="AB580" s="21"/>
    </row>
    <row r="581" spans="1:28" ht="15.75" customHeight="1" x14ac:dyDescent="0.35">
      <c r="A581" s="21"/>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c r="AA581" s="21"/>
      <c r="AB581" s="21"/>
    </row>
    <row r="582" spans="1:28" ht="15.75" customHeight="1" x14ac:dyDescent="0.35">
      <c r="A582" s="21"/>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c r="AA582" s="21"/>
      <c r="AB582" s="21"/>
    </row>
    <row r="583" spans="1:28" ht="15.75" customHeight="1" x14ac:dyDescent="0.35">
      <c r="A583" s="21"/>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c r="AA583" s="21"/>
      <c r="AB583" s="21"/>
    </row>
    <row r="584" spans="1:28" ht="15.75" customHeight="1" x14ac:dyDescent="0.35">
      <c r="A584" s="21"/>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c r="AA584" s="21"/>
      <c r="AB584" s="21"/>
    </row>
    <row r="585" spans="1:28" ht="15.75" customHeight="1" x14ac:dyDescent="0.35">
      <c r="A585" s="21"/>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c r="AA585" s="21"/>
      <c r="AB585" s="21"/>
    </row>
    <row r="586" spans="1:28" ht="15.75" customHeight="1" x14ac:dyDescent="0.35">
      <c r="A586" s="21"/>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c r="AA586" s="21"/>
      <c r="AB586" s="21"/>
    </row>
    <row r="587" spans="1:28" ht="15.75" customHeight="1" x14ac:dyDescent="0.35">
      <c r="A587" s="21"/>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c r="AA587" s="21"/>
      <c r="AB587" s="21"/>
    </row>
    <row r="588" spans="1:28" ht="15.75" customHeight="1" x14ac:dyDescent="0.35">
      <c r="A588" s="21"/>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c r="AA588" s="21"/>
      <c r="AB588" s="21"/>
    </row>
    <row r="589" spans="1:28" ht="15.75" customHeight="1" x14ac:dyDescent="0.35">
      <c r="A589" s="21"/>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c r="AA589" s="21"/>
      <c r="AB589" s="21"/>
    </row>
    <row r="590" spans="1:28" ht="15.75" customHeight="1" x14ac:dyDescent="0.35">
      <c r="A590" s="21"/>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c r="AA590" s="21"/>
      <c r="AB590" s="21"/>
    </row>
    <row r="591" spans="1:28" ht="15.75" customHeight="1" x14ac:dyDescent="0.35">
      <c r="A591" s="21"/>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c r="AA591" s="21"/>
      <c r="AB591" s="21"/>
    </row>
    <row r="592" spans="1:28" ht="15.75" customHeight="1" x14ac:dyDescent="0.35">
      <c r="A592" s="21"/>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c r="AA592" s="21"/>
      <c r="AB592" s="21"/>
    </row>
    <row r="593" spans="1:28" ht="15.75" customHeight="1" x14ac:dyDescent="0.35">
      <c r="A593" s="21"/>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c r="AA593" s="21"/>
      <c r="AB593" s="21"/>
    </row>
    <row r="594" spans="1:28" ht="15.75" customHeight="1" x14ac:dyDescent="0.35">
      <c r="A594" s="21"/>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c r="AA594" s="21"/>
      <c r="AB594" s="21"/>
    </row>
    <row r="595" spans="1:28" ht="15.75" customHeight="1" x14ac:dyDescent="0.35">
      <c r="A595" s="21"/>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c r="AA595" s="21"/>
      <c r="AB595" s="21"/>
    </row>
    <row r="596" spans="1:28" ht="15.75" customHeight="1" x14ac:dyDescent="0.35">
      <c r="A596" s="21"/>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c r="AA596" s="21"/>
      <c r="AB596" s="21"/>
    </row>
    <row r="597" spans="1:28" ht="15.75" customHeight="1" x14ac:dyDescent="0.35">
      <c r="A597" s="21"/>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c r="AA597" s="21"/>
      <c r="AB597" s="21"/>
    </row>
    <row r="598" spans="1:28" ht="15.75" customHeight="1" x14ac:dyDescent="0.35">
      <c r="A598" s="21"/>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c r="AA598" s="21"/>
      <c r="AB598" s="21"/>
    </row>
    <row r="599" spans="1:28" ht="15.75" customHeight="1" x14ac:dyDescent="0.35">
      <c r="A599" s="21"/>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c r="AA599" s="21"/>
      <c r="AB599" s="21"/>
    </row>
    <row r="600" spans="1:28" ht="15.75" customHeight="1" x14ac:dyDescent="0.35">
      <c r="A600" s="21"/>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c r="AA600" s="21"/>
      <c r="AB600" s="21"/>
    </row>
    <row r="601" spans="1:28" ht="15.75" customHeight="1" x14ac:dyDescent="0.35">
      <c r="A601" s="21"/>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c r="AA601" s="21"/>
      <c r="AB601" s="21"/>
    </row>
    <row r="602" spans="1:28" ht="15.75" customHeight="1" x14ac:dyDescent="0.35">
      <c r="A602" s="21"/>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c r="AA602" s="21"/>
      <c r="AB602" s="21"/>
    </row>
    <row r="603" spans="1:28" ht="15.75" customHeight="1" x14ac:dyDescent="0.35">
      <c r="A603" s="21"/>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c r="AA603" s="21"/>
      <c r="AB603" s="21"/>
    </row>
    <row r="604" spans="1:28" ht="15.75" customHeight="1" x14ac:dyDescent="0.35">
      <c r="A604" s="21"/>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c r="AA604" s="21"/>
      <c r="AB604" s="21"/>
    </row>
    <row r="605" spans="1:28" ht="15.75" customHeight="1" x14ac:dyDescent="0.35">
      <c r="A605" s="21"/>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c r="AA605" s="21"/>
      <c r="AB605" s="21"/>
    </row>
    <row r="606" spans="1:28" ht="15.75" customHeight="1" x14ac:dyDescent="0.35">
      <c r="A606" s="21"/>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c r="AA606" s="21"/>
      <c r="AB606" s="21"/>
    </row>
    <row r="607" spans="1:28" ht="15.75" customHeight="1" x14ac:dyDescent="0.35">
      <c r="A607" s="21"/>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c r="AA607" s="21"/>
      <c r="AB607" s="21"/>
    </row>
    <row r="608" spans="1:28" ht="15.75" customHeight="1" x14ac:dyDescent="0.35">
      <c r="A608" s="21"/>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c r="AA608" s="21"/>
      <c r="AB608" s="21"/>
    </row>
    <row r="609" spans="1:28" ht="15.75" customHeight="1" x14ac:dyDescent="0.35">
      <c r="A609" s="21"/>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c r="AA609" s="21"/>
      <c r="AB609" s="21"/>
    </row>
    <row r="610" spans="1:28" ht="15.75" customHeight="1" x14ac:dyDescent="0.35">
      <c r="A610" s="21"/>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c r="AA610" s="21"/>
      <c r="AB610" s="21"/>
    </row>
    <row r="611" spans="1:28" ht="15.75" customHeight="1" x14ac:dyDescent="0.35">
      <c r="A611" s="21"/>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c r="AA611" s="21"/>
      <c r="AB611" s="21"/>
    </row>
    <row r="612" spans="1:28" ht="15.75" customHeight="1" x14ac:dyDescent="0.35">
      <c r="A612" s="21"/>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c r="AA612" s="21"/>
      <c r="AB612" s="21"/>
    </row>
    <row r="613" spans="1:28" ht="15.75" customHeight="1" x14ac:dyDescent="0.35">
      <c r="A613" s="21"/>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c r="AA613" s="21"/>
      <c r="AB613" s="21"/>
    </row>
    <row r="614" spans="1:28" ht="15.75" customHeight="1" x14ac:dyDescent="0.35">
      <c r="A614" s="21"/>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c r="AA614" s="21"/>
      <c r="AB614" s="21"/>
    </row>
    <row r="615" spans="1:28" ht="15.75" customHeight="1" x14ac:dyDescent="0.35">
      <c r="A615" s="21"/>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c r="AA615" s="21"/>
      <c r="AB615" s="21"/>
    </row>
    <row r="616" spans="1:28" ht="15.75" customHeight="1" x14ac:dyDescent="0.35">
      <c r="A616" s="21"/>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c r="AA616" s="21"/>
      <c r="AB616" s="21"/>
    </row>
    <row r="617" spans="1:28" ht="15.75" customHeight="1" x14ac:dyDescent="0.35">
      <c r="A617" s="21"/>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c r="AA617" s="21"/>
      <c r="AB617" s="21"/>
    </row>
    <row r="618" spans="1:28" ht="15.75" customHeight="1" x14ac:dyDescent="0.35">
      <c r="A618" s="21"/>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c r="AA618" s="21"/>
      <c r="AB618" s="21"/>
    </row>
    <row r="619" spans="1:28" ht="15.75" customHeight="1" x14ac:dyDescent="0.35">
      <c r="A619" s="21"/>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c r="AA619" s="21"/>
      <c r="AB619" s="21"/>
    </row>
    <row r="620" spans="1:28" ht="15.75" customHeight="1" x14ac:dyDescent="0.35">
      <c r="A620" s="21"/>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c r="AA620" s="21"/>
      <c r="AB620" s="21"/>
    </row>
    <row r="621" spans="1:28" ht="15.75" customHeight="1" x14ac:dyDescent="0.35">
      <c r="A621" s="21"/>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c r="AA621" s="21"/>
      <c r="AB621" s="21"/>
    </row>
    <row r="622" spans="1:28" ht="15.75" customHeight="1" x14ac:dyDescent="0.35">
      <c r="A622" s="21"/>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c r="AA622" s="21"/>
      <c r="AB622" s="21"/>
    </row>
    <row r="623" spans="1:28" ht="15.75" customHeight="1" x14ac:dyDescent="0.35">
      <c r="A623" s="21"/>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c r="AA623" s="21"/>
      <c r="AB623" s="21"/>
    </row>
    <row r="624" spans="1:28" ht="15.75" customHeight="1" x14ac:dyDescent="0.35">
      <c r="A624" s="21"/>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c r="AA624" s="21"/>
      <c r="AB624" s="21"/>
    </row>
    <row r="625" spans="1:28" ht="15.75" customHeight="1" x14ac:dyDescent="0.35">
      <c r="A625" s="21"/>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c r="AA625" s="21"/>
      <c r="AB625" s="21"/>
    </row>
    <row r="626" spans="1:28" ht="15.75" customHeight="1" x14ac:dyDescent="0.35">
      <c r="A626" s="21"/>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c r="AA626" s="21"/>
      <c r="AB626" s="21"/>
    </row>
    <row r="627" spans="1:28" ht="15.75" customHeight="1" x14ac:dyDescent="0.35">
      <c r="A627" s="21"/>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c r="AA627" s="21"/>
      <c r="AB627" s="21"/>
    </row>
    <row r="628" spans="1:28" ht="15.75" customHeight="1" x14ac:dyDescent="0.35">
      <c r="A628" s="21"/>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c r="AA628" s="21"/>
      <c r="AB628" s="21"/>
    </row>
    <row r="629" spans="1:28" ht="15.75" customHeight="1" x14ac:dyDescent="0.35">
      <c r="A629" s="21"/>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c r="AA629" s="21"/>
      <c r="AB629" s="21"/>
    </row>
    <row r="630" spans="1:28" ht="15.75" customHeight="1" x14ac:dyDescent="0.35">
      <c r="A630" s="21"/>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c r="AA630" s="21"/>
      <c r="AB630" s="21"/>
    </row>
    <row r="631" spans="1:28" ht="15.75" customHeight="1" x14ac:dyDescent="0.35">
      <c r="A631" s="21"/>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c r="AA631" s="21"/>
      <c r="AB631" s="21"/>
    </row>
    <row r="632" spans="1:28" ht="15.75" customHeight="1" x14ac:dyDescent="0.35">
      <c r="A632" s="21"/>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c r="AA632" s="21"/>
      <c r="AB632" s="21"/>
    </row>
    <row r="633" spans="1:28" ht="15.75" customHeight="1" x14ac:dyDescent="0.35">
      <c r="A633" s="21"/>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c r="AA633" s="21"/>
      <c r="AB633" s="21"/>
    </row>
    <row r="634" spans="1:28" ht="15.75" customHeight="1" x14ac:dyDescent="0.35">
      <c r="A634" s="21"/>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c r="AA634" s="21"/>
      <c r="AB634" s="21"/>
    </row>
    <row r="635" spans="1:28" ht="15.75" customHeight="1" x14ac:dyDescent="0.35">
      <c r="A635" s="21"/>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c r="AA635" s="21"/>
      <c r="AB635" s="21"/>
    </row>
    <row r="636" spans="1:28" ht="15.75" customHeight="1" x14ac:dyDescent="0.35">
      <c r="A636" s="21"/>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c r="AA636" s="21"/>
      <c r="AB636" s="21"/>
    </row>
    <row r="637" spans="1:28" ht="15.75" customHeight="1" x14ac:dyDescent="0.35">
      <c r="A637" s="21"/>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c r="AA637" s="21"/>
      <c r="AB637" s="21"/>
    </row>
    <row r="638" spans="1:28" ht="15.75" customHeight="1" x14ac:dyDescent="0.35">
      <c r="A638" s="21"/>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c r="AA638" s="21"/>
      <c r="AB638" s="21"/>
    </row>
    <row r="639" spans="1:28" ht="15.75" customHeight="1" x14ac:dyDescent="0.35">
      <c r="A639" s="21"/>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c r="AA639" s="21"/>
      <c r="AB639" s="21"/>
    </row>
    <row r="640" spans="1:28" ht="15.75" customHeight="1" x14ac:dyDescent="0.35">
      <c r="A640" s="21"/>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c r="AA640" s="21"/>
      <c r="AB640" s="21"/>
    </row>
    <row r="641" spans="1:28" ht="15.75" customHeight="1" x14ac:dyDescent="0.35">
      <c r="A641" s="21"/>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c r="AA641" s="21"/>
      <c r="AB641" s="21"/>
    </row>
    <row r="642" spans="1:28" ht="15.75" customHeight="1" x14ac:dyDescent="0.35">
      <c r="A642" s="21"/>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c r="AA642" s="21"/>
      <c r="AB642" s="21"/>
    </row>
    <row r="643" spans="1:28" ht="15.75" customHeight="1" x14ac:dyDescent="0.35">
      <c r="A643" s="21"/>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c r="AA643" s="21"/>
      <c r="AB643" s="21"/>
    </row>
    <row r="644" spans="1:28" ht="15.75" customHeight="1" x14ac:dyDescent="0.35">
      <c r="A644" s="21"/>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c r="AA644" s="21"/>
      <c r="AB644" s="21"/>
    </row>
    <row r="645" spans="1:28" ht="15.75" customHeight="1" x14ac:dyDescent="0.35">
      <c r="A645" s="21"/>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c r="AA645" s="21"/>
      <c r="AB645" s="21"/>
    </row>
    <row r="646" spans="1:28" ht="15.75" customHeight="1" x14ac:dyDescent="0.35">
      <c r="A646" s="21"/>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c r="AA646" s="21"/>
      <c r="AB646" s="21"/>
    </row>
    <row r="647" spans="1:28" ht="15.75" customHeight="1" x14ac:dyDescent="0.35">
      <c r="A647" s="21"/>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c r="AA647" s="21"/>
      <c r="AB647" s="21"/>
    </row>
    <row r="648" spans="1:28" ht="15.75" customHeight="1" x14ac:dyDescent="0.35">
      <c r="A648" s="21"/>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c r="AA648" s="21"/>
      <c r="AB648" s="21"/>
    </row>
    <row r="649" spans="1:28" ht="15.75" customHeight="1" x14ac:dyDescent="0.35">
      <c r="A649" s="21"/>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c r="AA649" s="21"/>
      <c r="AB649" s="21"/>
    </row>
    <row r="650" spans="1:28" ht="15.75" customHeight="1" x14ac:dyDescent="0.35">
      <c r="A650" s="21"/>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c r="AA650" s="21"/>
      <c r="AB650" s="21"/>
    </row>
    <row r="651" spans="1:28" ht="15.75" customHeight="1" x14ac:dyDescent="0.35">
      <c r="A651" s="21"/>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c r="AA651" s="21"/>
      <c r="AB651" s="21"/>
    </row>
    <row r="652" spans="1:28" ht="15.75" customHeight="1" x14ac:dyDescent="0.35">
      <c r="A652" s="21"/>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c r="AA652" s="21"/>
      <c r="AB652" s="21"/>
    </row>
    <row r="653" spans="1:28" ht="15.75" customHeight="1" x14ac:dyDescent="0.35">
      <c r="A653" s="21"/>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c r="AA653" s="21"/>
      <c r="AB653" s="21"/>
    </row>
    <row r="654" spans="1:28" ht="15.75" customHeight="1" x14ac:dyDescent="0.35">
      <c r="A654" s="21"/>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c r="AA654" s="21"/>
      <c r="AB654" s="21"/>
    </row>
    <row r="655" spans="1:28" ht="15.75" customHeight="1" x14ac:dyDescent="0.35">
      <c r="A655" s="21"/>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c r="AA655" s="21"/>
      <c r="AB655" s="21"/>
    </row>
    <row r="656" spans="1:28" ht="15.75" customHeight="1" x14ac:dyDescent="0.35">
      <c r="A656" s="21"/>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c r="AA656" s="21"/>
      <c r="AB656" s="21"/>
    </row>
    <row r="657" spans="1:28" ht="15.75" customHeight="1" x14ac:dyDescent="0.35">
      <c r="A657" s="21"/>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c r="AA657" s="21"/>
      <c r="AB657" s="21"/>
    </row>
    <row r="658" spans="1:28" ht="15.75" customHeight="1" x14ac:dyDescent="0.35">
      <c r="A658" s="21"/>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c r="AA658" s="21"/>
      <c r="AB658" s="21"/>
    </row>
    <row r="659" spans="1:28" ht="15.75" customHeight="1" x14ac:dyDescent="0.35">
      <c r="A659" s="21"/>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c r="AA659" s="21"/>
      <c r="AB659" s="21"/>
    </row>
    <row r="660" spans="1:28" ht="15.75" customHeight="1" x14ac:dyDescent="0.35">
      <c r="A660" s="21"/>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c r="AA660" s="21"/>
      <c r="AB660" s="21"/>
    </row>
    <row r="661" spans="1:28" ht="15.75" customHeight="1" x14ac:dyDescent="0.35">
      <c r="A661" s="21"/>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c r="AA661" s="21"/>
      <c r="AB661" s="21"/>
    </row>
    <row r="662" spans="1:28" ht="15.75" customHeight="1" x14ac:dyDescent="0.35">
      <c r="A662" s="21"/>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c r="AA662" s="21"/>
      <c r="AB662" s="21"/>
    </row>
    <row r="663" spans="1:28" ht="15.75" customHeight="1" x14ac:dyDescent="0.35">
      <c r="A663" s="21"/>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c r="AA663" s="21"/>
      <c r="AB663" s="21"/>
    </row>
    <row r="664" spans="1:28" ht="15.75" customHeight="1" x14ac:dyDescent="0.35">
      <c r="A664" s="21"/>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c r="AA664" s="21"/>
      <c r="AB664" s="21"/>
    </row>
    <row r="665" spans="1:28" ht="15.75" customHeight="1" x14ac:dyDescent="0.35">
      <c r="A665" s="21"/>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c r="AA665" s="21"/>
      <c r="AB665" s="21"/>
    </row>
    <row r="666" spans="1:28" ht="15.75" customHeight="1" x14ac:dyDescent="0.35">
      <c r="A666" s="21"/>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c r="AA666" s="21"/>
      <c r="AB666" s="21"/>
    </row>
    <row r="667" spans="1:28" ht="15.75" customHeight="1" x14ac:dyDescent="0.35">
      <c r="A667" s="21"/>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c r="AA667" s="21"/>
      <c r="AB667" s="21"/>
    </row>
    <row r="668" spans="1:28" ht="15.75" customHeight="1" x14ac:dyDescent="0.35">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c r="AA668" s="21"/>
      <c r="AB668" s="21"/>
    </row>
    <row r="669" spans="1:28" ht="15.75" customHeight="1" x14ac:dyDescent="0.35">
      <c r="A669" s="21"/>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c r="AA669" s="21"/>
      <c r="AB669" s="21"/>
    </row>
    <row r="670" spans="1:28" ht="15.75" customHeight="1" x14ac:dyDescent="0.35">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c r="AA670" s="21"/>
      <c r="AB670" s="21"/>
    </row>
    <row r="671" spans="1:28" ht="15.75" customHeight="1" x14ac:dyDescent="0.35">
      <c r="A671" s="21"/>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c r="AA671" s="21"/>
      <c r="AB671" s="21"/>
    </row>
    <row r="672" spans="1:28" ht="15.75" customHeight="1" x14ac:dyDescent="0.35">
      <c r="A672" s="21"/>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c r="AA672" s="21"/>
      <c r="AB672" s="21"/>
    </row>
    <row r="673" spans="1:28" ht="15.75" customHeight="1" x14ac:dyDescent="0.35">
      <c r="A673" s="21"/>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c r="AA673" s="21"/>
      <c r="AB673" s="21"/>
    </row>
    <row r="674" spans="1:28" ht="15.75" customHeight="1" x14ac:dyDescent="0.35">
      <c r="A674" s="21"/>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c r="AA674" s="21"/>
      <c r="AB674" s="21"/>
    </row>
    <row r="675" spans="1:28" ht="15.75" customHeight="1" x14ac:dyDescent="0.35">
      <c r="A675" s="21"/>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c r="AA675" s="21"/>
      <c r="AB675" s="21"/>
    </row>
    <row r="676" spans="1:28" ht="15.75" customHeight="1" x14ac:dyDescent="0.35">
      <c r="A676" s="21"/>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c r="AA676" s="21"/>
      <c r="AB676" s="21"/>
    </row>
    <row r="677" spans="1:28" ht="15.75" customHeight="1" x14ac:dyDescent="0.35">
      <c r="A677" s="21"/>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c r="AA677" s="21"/>
      <c r="AB677" s="21"/>
    </row>
    <row r="678" spans="1:28" ht="15.75" customHeight="1" x14ac:dyDescent="0.35">
      <c r="A678" s="21"/>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c r="AA678" s="21"/>
      <c r="AB678" s="21"/>
    </row>
    <row r="679" spans="1:28" ht="15.75" customHeight="1" x14ac:dyDescent="0.35">
      <c r="A679" s="21"/>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c r="AA679" s="21"/>
      <c r="AB679" s="21"/>
    </row>
    <row r="680" spans="1:28" ht="15.75" customHeight="1" x14ac:dyDescent="0.35">
      <c r="A680" s="21"/>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c r="AA680" s="21"/>
      <c r="AB680" s="21"/>
    </row>
    <row r="681" spans="1:28" ht="15.75" customHeight="1" x14ac:dyDescent="0.35">
      <c r="A681" s="21"/>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c r="AA681" s="21"/>
      <c r="AB681" s="21"/>
    </row>
    <row r="682" spans="1:28" ht="15.75" customHeight="1" x14ac:dyDescent="0.35">
      <c r="A682" s="21"/>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c r="AA682" s="21"/>
      <c r="AB682" s="21"/>
    </row>
    <row r="683" spans="1:28" ht="15.75" customHeight="1" x14ac:dyDescent="0.35">
      <c r="A683" s="21"/>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c r="AA683" s="21"/>
      <c r="AB683" s="21"/>
    </row>
    <row r="684" spans="1:28" ht="15.75" customHeight="1" x14ac:dyDescent="0.35">
      <c r="A684" s="21"/>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c r="AA684" s="21"/>
      <c r="AB684" s="21"/>
    </row>
    <row r="685" spans="1:28" ht="15.75" customHeight="1" x14ac:dyDescent="0.35">
      <c r="A685" s="21"/>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c r="AA685" s="21"/>
      <c r="AB685" s="21"/>
    </row>
    <row r="686" spans="1:28" ht="15.75" customHeight="1" x14ac:dyDescent="0.35">
      <c r="A686" s="21"/>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c r="AA686" s="21"/>
      <c r="AB686" s="21"/>
    </row>
    <row r="687" spans="1:28" ht="15.75" customHeight="1" x14ac:dyDescent="0.35">
      <c r="A687" s="21"/>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c r="AA687" s="21"/>
      <c r="AB687" s="21"/>
    </row>
    <row r="688" spans="1:28" ht="15.75" customHeight="1" x14ac:dyDescent="0.35">
      <c r="A688" s="21"/>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c r="AA688" s="21"/>
      <c r="AB688" s="21"/>
    </row>
    <row r="689" spans="1:28" ht="15.75" customHeight="1" x14ac:dyDescent="0.35">
      <c r="A689" s="21"/>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c r="AA689" s="21"/>
      <c r="AB689" s="21"/>
    </row>
    <row r="690" spans="1:28" ht="15.75" customHeight="1" x14ac:dyDescent="0.35">
      <c r="A690" s="21"/>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c r="AA690" s="21"/>
      <c r="AB690" s="21"/>
    </row>
    <row r="691" spans="1:28" ht="15.75" customHeight="1" x14ac:dyDescent="0.35">
      <c r="A691" s="21"/>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c r="AA691" s="21"/>
      <c r="AB691" s="21"/>
    </row>
    <row r="692" spans="1:28" ht="15.75" customHeight="1" x14ac:dyDescent="0.35">
      <c r="A692" s="21"/>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c r="AA692" s="21"/>
      <c r="AB692" s="21"/>
    </row>
    <row r="693" spans="1:28" ht="15.75" customHeight="1" x14ac:dyDescent="0.35">
      <c r="A693" s="21"/>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c r="AA693" s="21"/>
      <c r="AB693" s="21"/>
    </row>
    <row r="694" spans="1:28" ht="15.75" customHeight="1" x14ac:dyDescent="0.35">
      <c r="A694" s="21"/>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c r="AA694" s="21"/>
      <c r="AB694" s="21"/>
    </row>
    <row r="695" spans="1:28" ht="15.75" customHeight="1" x14ac:dyDescent="0.35">
      <c r="A695" s="21"/>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c r="AA695" s="21"/>
      <c r="AB695" s="21"/>
    </row>
    <row r="696" spans="1:28" ht="15.75" customHeight="1" x14ac:dyDescent="0.35">
      <c r="A696" s="21"/>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c r="AA696" s="21"/>
      <c r="AB696" s="21"/>
    </row>
    <row r="697" spans="1:28" ht="15.75" customHeight="1" x14ac:dyDescent="0.35">
      <c r="A697" s="21"/>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c r="AA697" s="21"/>
      <c r="AB697" s="21"/>
    </row>
    <row r="698" spans="1:28" ht="15.75" customHeight="1" x14ac:dyDescent="0.35">
      <c r="A698" s="21"/>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c r="AA698" s="21"/>
      <c r="AB698" s="21"/>
    </row>
    <row r="699" spans="1:28" ht="15.75" customHeight="1" x14ac:dyDescent="0.35">
      <c r="A699" s="21"/>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c r="AA699" s="21"/>
      <c r="AB699" s="21"/>
    </row>
    <row r="700" spans="1:28" ht="15.75" customHeight="1" x14ac:dyDescent="0.35">
      <c r="A700" s="21"/>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c r="AA700" s="21"/>
      <c r="AB700" s="21"/>
    </row>
    <row r="701" spans="1:28" ht="15.75" customHeight="1" x14ac:dyDescent="0.35">
      <c r="A701" s="21"/>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c r="AA701" s="21"/>
      <c r="AB701" s="21"/>
    </row>
    <row r="702" spans="1:28" ht="15.75" customHeight="1" x14ac:dyDescent="0.35">
      <c r="A702" s="21"/>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c r="AA702" s="21"/>
      <c r="AB702" s="21"/>
    </row>
    <row r="703" spans="1:28" ht="15.75" customHeight="1" x14ac:dyDescent="0.35">
      <c r="A703" s="21"/>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c r="AA703" s="21"/>
      <c r="AB703" s="21"/>
    </row>
    <row r="704" spans="1:28" ht="15.75" customHeight="1" x14ac:dyDescent="0.35">
      <c r="A704" s="21"/>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c r="AA704" s="21"/>
      <c r="AB704" s="21"/>
    </row>
    <row r="705" spans="1:28" ht="15.75" customHeight="1" x14ac:dyDescent="0.35">
      <c r="A705" s="21"/>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c r="AA705" s="21"/>
      <c r="AB705" s="21"/>
    </row>
    <row r="706" spans="1:28" ht="15.75" customHeight="1" x14ac:dyDescent="0.35">
      <c r="A706" s="21"/>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c r="AA706" s="21"/>
      <c r="AB706" s="21"/>
    </row>
    <row r="707" spans="1:28" ht="15.75" customHeight="1" x14ac:dyDescent="0.35">
      <c r="A707" s="21"/>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c r="AA707" s="21"/>
      <c r="AB707" s="21"/>
    </row>
    <row r="708" spans="1:28" ht="15.75" customHeight="1" x14ac:dyDescent="0.35">
      <c r="A708" s="21"/>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c r="AA708" s="21"/>
      <c r="AB708" s="21"/>
    </row>
    <row r="709" spans="1:28" ht="15.75" customHeight="1" x14ac:dyDescent="0.35">
      <c r="A709" s="21"/>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c r="AA709" s="21"/>
      <c r="AB709" s="21"/>
    </row>
    <row r="710" spans="1:28" ht="15.75" customHeight="1" x14ac:dyDescent="0.35">
      <c r="A710" s="21"/>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c r="AA710" s="21"/>
      <c r="AB710" s="21"/>
    </row>
    <row r="711" spans="1:28" ht="15.75" customHeight="1" x14ac:dyDescent="0.35">
      <c r="A711" s="21"/>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c r="AA711" s="21"/>
      <c r="AB711" s="21"/>
    </row>
    <row r="712" spans="1:28" ht="15.75" customHeight="1" x14ac:dyDescent="0.35">
      <c r="A712" s="21"/>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c r="AA712" s="21"/>
      <c r="AB712" s="21"/>
    </row>
    <row r="713" spans="1:28" ht="15.75" customHeight="1" x14ac:dyDescent="0.35">
      <c r="A713" s="21"/>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c r="AA713" s="21"/>
      <c r="AB713" s="21"/>
    </row>
    <row r="714" spans="1:28" ht="15.75" customHeight="1" x14ac:dyDescent="0.35">
      <c r="A714" s="21"/>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c r="AA714" s="21"/>
      <c r="AB714" s="21"/>
    </row>
    <row r="715" spans="1:28" ht="15.75" customHeight="1" x14ac:dyDescent="0.35">
      <c r="A715" s="21"/>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c r="AA715" s="21"/>
      <c r="AB715" s="21"/>
    </row>
    <row r="716" spans="1:28" ht="15.75" customHeight="1" x14ac:dyDescent="0.35">
      <c r="A716" s="21"/>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c r="AA716" s="21"/>
      <c r="AB716" s="21"/>
    </row>
    <row r="717" spans="1:28" ht="15.75" customHeight="1" x14ac:dyDescent="0.35">
      <c r="A717" s="21"/>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c r="AA717" s="21"/>
      <c r="AB717" s="21"/>
    </row>
    <row r="718" spans="1:28" ht="15.75" customHeight="1" x14ac:dyDescent="0.35">
      <c r="A718" s="21"/>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c r="AA718" s="21"/>
      <c r="AB718" s="21"/>
    </row>
    <row r="719" spans="1:28" ht="15.75" customHeight="1" x14ac:dyDescent="0.35">
      <c r="A719" s="21"/>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c r="AA719" s="21"/>
      <c r="AB719" s="21"/>
    </row>
    <row r="720" spans="1:28" ht="15.75" customHeight="1" x14ac:dyDescent="0.35">
      <c r="A720" s="21"/>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c r="AA720" s="21"/>
      <c r="AB720" s="21"/>
    </row>
    <row r="721" spans="1:28" ht="15.75" customHeight="1" x14ac:dyDescent="0.35">
      <c r="A721" s="21"/>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c r="AA721" s="21"/>
      <c r="AB721" s="21"/>
    </row>
    <row r="722" spans="1:28" ht="15.75" customHeight="1" x14ac:dyDescent="0.35">
      <c r="A722" s="21"/>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c r="AA722" s="21"/>
      <c r="AB722" s="21"/>
    </row>
    <row r="723" spans="1:28" ht="15.75" customHeight="1" x14ac:dyDescent="0.35">
      <c r="A723" s="21"/>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c r="AA723" s="21"/>
      <c r="AB723" s="21"/>
    </row>
    <row r="724" spans="1:28" ht="15.75" customHeight="1" x14ac:dyDescent="0.35">
      <c r="A724" s="21"/>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c r="AA724" s="21"/>
      <c r="AB724" s="21"/>
    </row>
    <row r="725" spans="1:28" ht="15.75" customHeight="1" x14ac:dyDescent="0.35">
      <c r="A725" s="21"/>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c r="AA725" s="21"/>
      <c r="AB725" s="21"/>
    </row>
    <row r="726" spans="1:28" ht="15.75" customHeight="1" x14ac:dyDescent="0.35">
      <c r="A726" s="21"/>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c r="AA726" s="21"/>
      <c r="AB726" s="21"/>
    </row>
    <row r="727" spans="1:28" ht="15.75" customHeight="1" x14ac:dyDescent="0.35">
      <c r="A727" s="21"/>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c r="AA727" s="21"/>
      <c r="AB727" s="21"/>
    </row>
    <row r="728" spans="1:28" ht="15.75" customHeight="1" x14ac:dyDescent="0.35">
      <c r="A728" s="21"/>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c r="AA728" s="21"/>
      <c r="AB728" s="21"/>
    </row>
    <row r="729" spans="1:28" ht="15.75" customHeight="1" x14ac:dyDescent="0.35">
      <c r="A729" s="21"/>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c r="AA729" s="21"/>
      <c r="AB729" s="21"/>
    </row>
    <row r="730" spans="1:28" ht="15.75" customHeight="1" x14ac:dyDescent="0.35">
      <c r="A730" s="21"/>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c r="AA730" s="21"/>
      <c r="AB730" s="21"/>
    </row>
    <row r="731" spans="1:28" ht="15.75" customHeight="1" x14ac:dyDescent="0.35">
      <c r="A731" s="21"/>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c r="AA731" s="21"/>
      <c r="AB731" s="21"/>
    </row>
    <row r="732" spans="1:28" ht="15.75" customHeight="1" x14ac:dyDescent="0.35">
      <c r="A732" s="21"/>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c r="AA732" s="21"/>
      <c r="AB732" s="21"/>
    </row>
    <row r="733" spans="1:28" ht="15.75" customHeight="1" x14ac:dyDescent="0.35">
      <c r="A733" s="21"/>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c r="AA733" s="21"/>
      <c r="AB733" s="21"/>
    </row>
    <row r="734" spans="1:28" ht="15.75" customHeight="1" x14ac:dyDescent="0.35">
      <c r="A734" s="21"/>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c r="AA734" s="21"/>
      <c r="AB734" s="21"/>
    </row>
    <row r="735" spans="1:28" ht="15.75" customHeight="1" x14ac:dyDescent="0.35">
      <c r="A735" s="21"/>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c r="AA735" s="21"/>
      <c r="AB735" s="21"/>
    </row>
    <row r="736" spans="1:28" ht="15.75" customHeight="1" x14ac:dyDescent="0.35">
      <c r="A736" s="21"/>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c r="AA736" s="21"/>
      <c r="AB736" s="21"/>
    </row>
    <row r="737" spans="1:28" ht="15.75" customHeight="1" x14ac:dyDescent="0.35">
      <c r="A737" s="21"/>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c r="AA737" s="21"/>
      <c r="AB737" s="21"/>
    </row>
    <row r="738" spans="1:28" ht="15.75" customHeight="1" x14ac:dyDescent="0.35">
      <c r="A738" s="21"/>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c r="AA738" s="21"/>
      <c r="AB738" s="21"/>
    </row>
    <row r="739" spans="1:28" ht="15.75" customHeight="1" x14ac:dyDescent="0.35">
      <c r="A739" s="21"/>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c r="AA739" s="21"/>
      <c r="AB739" s="21"/>
    </row>
    <row r="740" spans="1:28" ht="15.75" customHeight="1" x14ac:dyDescent="0.35">
      <c r="A740" s="21"/>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c r="AA740" s="21"/>
      <c r="AB740" s="21"/>
    </row>
    <row r="741" spans="1:28" ht="15.75" customHeight="1" x14ac:dyDescent="0.35">
      <c r="A741" s="21"/>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c r="AA741" s="21"/>
      <c r="AB741" s="21"/>
    </row>
    <row r="742" spans="1:28" ht="15.75" customHeight="1" x14ac:dyDescent="0.35">
      <c r="A742" s="21"/>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c r="AA742" s="21"/>
      <c r="AB742" s="21"/>
    </row>
    <row r="743" spans="1:28" ht="15.75" customHeight="1" x14ac:dyDescent="0.35">
      <c r="A743" s="21"/>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c r="AA743" s="21"/>
      <c r="AB743" s="21"/>
    </row>
    <row r="744" spans="1:28" ht="15.75" customHeight="1" x14ac:dyDescent="0.35">
      <c r="A744" s="21"/>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c r="AA744" s="21"/>
      <c r="AB744" s="21"/>
    </row>
    <row r="745" spans="1:28" ht="15.75" customHeight="1" x14ac:dyDescent="0.35">
      <c r="A745" s="21"/>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c r="AA745" s="21"/>
      <c r="AB745" s="21"/>
    </row>
    <row r="746" spans="1:28" ht="15.75" customHeight="1" x14ac:dyDescent="0.35">
      <c r="A746" s="21"/>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c r="AA746" s="21"/>
      <c r="AB746" s="21"/>
    </row>
    <row r="747" spans="1:28" ht="15.75" customHeight="1" x14ac:dyDescent="0.35">
      <c r="A747" s="21"/>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c r="AA747" s="21"/>
      <c r="AB747" s="21"/>
    </row>
    <row r="748" spans="1:28" ht="15.75" customHeight="1" x14ac:dyDescent="0.35">
      <c r="A748" s="21"/>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c r="AA748" s="21"/>
      <c r="AB748" s="21"/>
    </row>
    <row r="749" spans="1:28" ht="15.75" customHeight="1" x14ac:dyDescent="0.35">
      <c r="A749" s="21"/>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c r="AA749" s="21"/>
      <c r="AB749" s="21"/>
    </row>
    <row r="750" spans="1:28" ht="15.75" customHeight="1" x14ac:dyDescent="0.35">
      <c r="A750" s="21"/>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c r="AA750" s="21"/>
      <c r="AB750" s="21"/>
    </row>
    <row r="751" spans="1:28" ht="15.75" customHeight="1" x14ac:dyDescent="0.35">
      <c r="A751" s="21"/>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c r="AA751" s="21"/>
      <c r="AB751" s="21"/>
    </row>
    <row r="752" spans="1:28" ht="15.75" customHeight="1" x14ac:dyDescent="0.35">
      <c r="A752" s="21"/>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c r="AA752" s="21"/>
      <c r="AB752" s="21"/>
    </row>
    <row r="753" spans="1:28" ht="15.75" customHeight="1" x14ac:dyDescent="0.35">
      <c r="A753" s="21"/>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c r="AA753" s="21"/>
      <c r="AB753" s="21"/>
    </row>
    <row r="754" spans="1:28" ht="15.75" customHeight="1" x14ac:dyDescent="0.35">
      <c r="A754" s="21"/>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c r="AA754" s="21"/>
      <c r="AB754" s="21"/>
    </row>
    <row r="755" spans="1:28" ht="15.75" customHeight="1" x14ac:dyDescent="0.35">
      <c r="A755" s="21"/>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c r="AA755" s="21"/>
      <c r="AB755" s="21"/>
    </row>
    <row r="756" spans="1:28" ht="15.75" customHeight="1" x14ac:dyDescent="0.35">
      <c r="A756" s="21"/>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c r="AA756" s="21"/>
      <c r="AB756" s="21"/>
    </row>
    <row r="757" spans="1:28" ht="15.75" customHeight="1" x14ac:dyDescent="0.35">
      <c r="A757" s="21"/>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c r="AA757" s="21"/>
      <c r="AB757" s="21"/>
    </row>
    <row r="758" spans="1:28" ht="15.75" customHeight="1" x14ac:dyDescent="0.35">
      <c r="A758" s="21"/>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c r="AA758" s="21"/>
      <c r="AB758" s="21"/>
    </row>
    <row r="759" spans="1:28" ht="15.75" customHeight="1" x14ac:dyDescent="0.35">
      <c r="A759" s="21"/>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c r="AA759" s="21"/>
      <c r="AB759" s="21"/>
    </row>
    <row r="760" spans="1:28" ht="15.75" customHeight="1" x14ac:dyDescent="0.35">
      <c r="A760" s="21"/>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c r="AA760" s="21"/>
      <c r="AB760" s="21"/>
    </row>
    <row r="761" spans="1:28" ht="15.75" customHeight="1" x14ac:dyDescent="0.35">
      <c r="A761" s="21"/>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c r="AA761" s="21"/>
      <c r="AB761" s="21"/>
    </row>
    <row r="762" spans="1:28" ht="15.75" customHeight="1" x14ac:dyDescent="0.35">
      <c r="A762" s="21"/>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c r="AA762" s="21"/>
      <c r="AB762" s="21"/>
    </row>
    <row r="763" spans="1:28" ht="15.75" customHeight="1" x14ac:dyDescent="0.35">
      <c r="A763" s="21"/>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c r="AA763" s="21"/>
      <c r="AB763" s="21"/>
    </row>
    <row r="764" spans="1:28" ht="15.75" customHeight="1" x14ac:dyDescent="0.35">
      <c r="A764" s="21"/>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c r="AA764" s="21"/>
      <c r="AB764" s="21"/>
    </row>
    <row r="765" spans="1:28" ht="15.75" customHeight="1" x14ac:dyDescent="0.35">
      <c r="A765" s="21"/>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c r="AA765" s="21"/>
      <c r="AB765" s="21"/>
    </row>
    <row r="766" spans="1:28" ht="15.75" customHeight="1" x14ac:dyDescent="0.35">
      <c r="A766" s="21"/>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c r="AA766" s="21"/>
      <c r="AB766" s="21"/>
    </row>
    <row r="767" spans="1:28" ht="15.75" customHeight="1" x14ac:dyDescent="0.35">
      <c r="A767" s="21"/>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c r="AA767" s="21"/>
      <c r="AB767" s="21"/>
    </row>
    <row r="768" spans="1:28" ht="15.75" customHeight="1" x14ac:dyDescent="0.35">
      <c r="A768" s="21"/>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c r="AA768" s="21"/>
      <c r="AB768" s="21"/>
    </row>
    <row r="769" spans="1:28" ht="15.75" customHeight="1" x14ac:dyDescent="0.35">
      <c r="A769" s="21"/>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c r="AA769" s="21"/>
      <c r="AB769" s="21"/>
    </row>
    <row r="770" spans="1:28" ht="15.75" customHeight="1" x14ac:dyDescent="0.35">
      <c r="A770" s="21"/>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c r="AA770" s="21"/>
      <c r="AB770" s="21"/>
    </row>
    <row r="771" spans="1:28" ht="15.75" customHeight="1" x14ac:dyDescent="0.35">
      <c r="A771" s="21"/>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c r="AA771" s="21"/>
      <c r="AB771" s="21"/>
    </row>
    <row r="772" spans="1:28" ht="15.75" customHeight="1" x14ac:dyDescent="0.35">
      <c r="A772" s="21"/>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c r="AA772" s="21"/>
      <c r="AB772" s="21"/>
    </row>
    <row r="773" spans="1:28" ht="15.75" customHeight="1" x14ac:dyDescent="0.35">
      <c r="A773" s="21"/>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c r="AA773" s="21"/>
      <c r="AB773" s="21"/>
    </row>
    <row r="774" spans="1:28" ht="15.75" customHeight="1" x14ac:dyDescent="0.35">
      <c r="A774" s="21"/>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c r="AA774" s="21"/>
      <c r="AB774" s="21"/>
    </row>
    <row r="775" spans="1:28" ht="15.75" customHeight="1" x14ac:dyDescent="0.35">
      <c r="A775" s="21"/>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c r="AA775" s="21"/>
      <c r="AB775" s="21"/>
    </row>
    <row r="776" spans="1:28" ht="15.75" customHeight="1" x14ac:dyDescent="0.35">
      <c r="A776" s="21"/>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c r="AA776" s="21"/>
      <c r="AB776" s="21"/>
    </row>
    <row r="777" spans="1:28" ht="15.75" customHeight="1" x14ac:dyDescent="0.35">
      <c r="A777" s="21"/>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c r="AA777" s="21"/>
      <c r="AB777" s="21"/>
    </row>
    <row r="778" spans="1:28" ht="15.75" customHeight="1" x14ac:dyDescent="0.35">
      <c r="A778" s="21"/>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c r="AA778" s="21"/>
      <c r="AB778" s="21"/>
    </row>
    <row r="779" spans="1:28" ht="15.75" customHeight="1" x14ac:dyDescent="0.35">
      <c r="A779" s="21"/>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c r="AA779" s="21"/>
      <c r="AB779" s="21"/>
    </row>
    <row r="780" spans="1:28" ht="15.75" customHeight="1" x14ac:dyDescent="0.35">
      <c r="A780" s="21"/>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c r="AA780" s="21"/>
      <c r="AB780" s="21"/>
    </row>
    <row r="781" spans="1:28" ht="15.75" customHeight="1" x14ac:dyDescent="0.35">
      <c r="A781" s="21"/>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c r="AA781" s="21"/>
      <c r="AB781" s="21"/>
    </row>
    <row r="782" spans="1:28" ht="15.75" customHeight="1" x14ac:dyDescent="0.35">
      <c r="A782" s="21"/>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c r="AA782" s="21"/>
      <c r="AB782" s="21"/>
    </row>
    <row r="783" spans="1:28" ht="15.75" customHeight="1" x14ac:dyDescent="0.35">
      <c r="A783" s="21"/>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c r="AA783" s="21"/>
      <c r="AB783" s="21"/>
    </row>
    <row r="784" spans="1:28" ht="15.75" customHeight="1" x14ac:dyDescent="0.35">
      <c r="A784" s="21"/>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c r="AA784" s="21"/>
      <c r="AB784" s="21"/>
    </row>
    <row r="785" spans="1:28" ht="15.75" customHeight="1" x14ac:dyDescent="0.35">
      <c r="A785" s="21"/>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c r="AA785" s="21"/>
      <c r="AB785" s="21"/>
    </row>
    <row r="786" spans="1:28" ht="15.75" customHeight="1" x14ac:dyDescent="0.35">
      <c r="A786" s="21"/>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c r="AA786" s="21"/>
      <c r="AB786" s="21"/>
    </row>
    <row r="787" spans="1:28" ht="15.75" customHeight="1" x14ac:dyDescent="0.35">
      <c r="A787" s="21"/>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c r="AA787" s="21"/>
      <c r="AB787" s="21"/>
    </row>
    <row r="788" spans="1:28" ht="15.75" customHeight="1" x14ac:dyDescent="0.35">
      <c r="A788" s="21"/>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c r="AA788" s="21"/>
      <c r="AB788" s="21"/>
    </row>
    <row r="789" spans="1:28" ht="15.75" customHeight="1" x14ac:dyDescent="0.35">
      <c r="A789" s="21"/>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c r="AA789" s="21"/>
      <c r="AB789" s="21"/>
    </row>
    <row r="790" spans="1:28" ht="15.75" customHeight="1" x14ac:dyDescent="0.35">
      <c r="A790" s="21"/>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c r="AA790" s="21"/>
      <c r="AB790" s="21"/>
    </row>
    <row r="791" spans="1:28" ht="15.75" customHeight="1" x14ac:dyDescent="0.35">
      <c r="A791" s="21"/>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c r="AA791" s="21"/>
      <c r="AB791" s="21"/>
    </row>
    <row r="792" spans="1:28" ht="15.75" customHeight="1" x14ac:dyDescent="0.35">
      <c r="A792" s="21"/>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c r="AA792" s="21"/>
      <c r="AB792" s="21"/>
    </row>
    <row r="793" spans="1:28" ht="15.75" customHeight="1" x14ac:dyDescent="0.35">
      <c r="A793" s="21"/>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c r="AA793" s="21"/>
      <c r="AB793" s="21"/>
    </row>
    <row r="794" spans="1:28" ht="15.75" customHeight="1" x14ac:dyDescent="0.35">
      <c r="A794" s="21"/>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c r="AA794" s="21"/>
      <c r="AB794" s="21"/>
    </row>
    <row r="795" spans="1:28" ht="15.75" customHeight="1" x14ac:dyDescent="0.35">
      <c r="A795" s="21"/>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c r="AA795" s="21"/>
      <c r="AB795" s="21"/>
    </row>
    <row r="796" spans="1:28" ht="15.75" customHeight="1" x14ac:dyDescent="0.35">
      <c r="A796" s="21"/>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c r="AA796" s="21"/>
      <c r="AB796" s="21"/>
    </row>
    <row r="797" spans="1:28" ht="15.75" customHeight="1" x14ac:dyDescent="0.35">
      <c r="A797" s="21"/>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c r="AA797" s="21"/>
      <c r="AB797" s="21"/>
    </row>
    <row r="798" spans="1:28" ht="15.75" customHeight="1" x14ac:dyDescent="0.35">
      <c r="A798" s="21"/>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c r="AA798" s="21"/>
      <c r="AB798" s="21"/>
    </row>
    <row r="799" spans="1:28" ht="15.75" customHeight="1" x14ac:dyDescent="0.35">
      <c r="A799" s="21"/>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c r="AA799" s="21"/>
      <c r="AB799" s="21"/>
    </row>
    <row r="800" spans="1:28" ht="15.75" customHeight="1" x14ac:dyDescent="0.35">
      <c r="A800" s="21"/>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c r="AA800" s="21"/>
      <c r="AB800" s="21"/>
    </row>
    <row r="801" spans="1:28" ht="15.75" customHeight="1" x14ac:dyDescent="0.35">
      <c r="A801" s="21"/>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c r="AA801" s="21"/>
      <c r="AB801" s="21"/>
    </row>
    <row r="802" spans="1:28" ht="15.75" customHeight="1" x14ac:dyDescent="0.35">
      <c r="A802" s="21"/>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c r="AA802" s="21"/>
      <c r="AB802" s="21"/>
    </row>
    <row r="803" spans="1:28" ht="15.75" customHeight="1" x14ac:dyDescent="0.35">
      <c r="A803" s="21"/>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c r="AA803" s="21"/>
      <c r="AB803" s="21"/>
    </row>
    <row r="804" spans="1:28" ht="15.75" customHeight="1" x14ac:dyDescent="0.35">
      <c r="A804" s="21"/>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c r="AA804" s="21"/>
      <c r="AB804" s="21"/>
    </row>
    <row r="805" spans="1:28" ht="15.75" customHeight="1" x14ac:dyDescent="0.35">
      <c r="A805" s="21"/>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c r="AA805" s="21"/>
      <c r="AB805" s="21"/>
    </row>
    <row r="806" spans="1:28" ht="15.75" customHeight="1" x14ac:dyDescent="0.35">
      <c r="A806" s="21"/>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c r="AA806" s="21"/>
      <c r="AB806" s="21"/>
    </row>
    <row r="807" spans="1:28" ht="15.75" customHeight="1" x14ac:dyDescent="0.35">
      <c r="A807" s="21"/>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c r="AA807" s="21"/>
      <c r="AB807" s="21"/>
    </row>
    <row r="808" spans="1:28" ht="15.75" customHeight="1" x14ac:dyDescent="0.35">
      <c r="A808" s="21"/>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c r="AA808" s="21"/>
      <c r="AB808" s="21"/>
    </row>
    <row r="809" spans="1:28" ht="15.75" customHeight="1" x14ac:dyDescent="0.35">
      <c r="A809" s="21"/>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c r="AA809" s="21"/>
      <c r="AB809" s="21"/>
    </row>
    <row r="810" spans="1:28" ht="15.75" customHeight="1" x14ac:dyDescent="0.35">
      <c r="A810" s="21"/>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c r="AA810" s="21"/>
      <c r="AB810" s="21"/>
    </row>
    <row r="811" spans="1:28" ht="15.75" customHeight="1" x14ac:dyDescent="0.35">
      <c r="A811" s="21"/>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c r="AA811" s="21"/>
      <c r="AB811" s="21"/>
    </row>
    <row r="812" spans="1:28" ht="15.75" customHeight="1" x14ac:dyDescent="0.35">
      <c r="A812" s="21"/>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c r="AA812" s="21"/>
      <c r="AB812" s="21"/>
    </row>
    <row r="813" spans="1:28" ht="15.75" customHeight="1" x14ac:dyDescent="0.35">
      <c r="A813" s="21"/>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c r="AA813" s="21"/>
      <c r="AB813" s="21"/>
    </row>
    <row r="814" spans="1:28" ht="15.75" customHeight="1" x14ac:dyDescent="0.35">
      <c r="A814" s="21"/>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c r="AA814" s="21"/>
      <c r="AB814" s="21"/>
    </row>
    <row r="815" spans="1:28" ht="15.75" customHeight="1" x14ac:dyDescent="0.35">
      <c r="A815" s="21"/>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c r="AA815" s="21"/>
      <c r="AB815" s="21"/>
    </row>
    <row r="816" spans="1:28" ht="15.75" customHeight="1" x14ac:dyDescent="0.35">
      <c r="A816" s="21"/>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c r="AA816" s="21"/>
      <c r="AB816" s="21"/>
    </row>
    <row r="817" spans="1:28" ht="15.75" customHeight="1" x14ac:dyDescent="0.35">
      <c r="A817" s="21"/>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c r="AA817" s="21"/>
      <c r="AB817" s="21"/>
    </row>
    <row r="818" spans="1:28" ht="15.75" customHeight="1" x14ac:dyDescent="0.35">
      <c r="A818" s="21"/>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c r="AA818" s="21"/>
      <c r="AB818" s="21"/>
    </row>
    <row r="819" spans="1:28" ht="15.75" customHeight="1" x14ac:dyDescent="0.35">
      <c r="A819" s="21"/>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c r="AA819" s="21"/>
      <c r="AB819" s="21"/>
    </row>
    <row r="820" spans="1:28" ht="15.75" customHeight="1" x14ac:dyDescent="0.35">
      <c r="A820" s="21"/>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c r="AA820" s="21"/>
      <c r="AB820" s="21"/>
    </row>
    <row r="821" spans="1:28" ht="15.75" customHeight="1" x14ac:dyDescent="0.35">
      <c r="A821" s="21"/>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c r="AA821" s="21"/>
      <c r="AB821" s="21"/>
    </row>
    <row r="822" spans="1:28" ht="15.75" customHeight="1" x14ac:dyDescent="0.35">
      <c r="A822" s="21"/>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c r="AA822" s="21"/>
      <c r="AB822" s="21"/>
    </row>
    <row r="823" spans="1:28" ht="15.75" customHeight="1" x14ac:dyDescent="0.35">
      <c r="A823" s="21"/>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c r="AA823" s="21"/>
      <c r="AB823" s="21"/>
    </row>
    <row r="824" spans="1:28" ht="15.75" customHeight="1" x14ac:dyDescent="0.35">
      <c r="A824" s="21"/>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c r="AA824" s="21"/>
      <c r="AB824" s="21"/>
    </row>
    <row r="825" spans="1:28" ht="15.75" customHeight="1" x14ac:dyDescent="0.35">
      <c r="A825" s="21"/>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c r="AA825" s="21"/>
      <c r="AB825" s="21"/>
    </row>
    <row r="826" spans="1:28" ht="15.75" customHeight="1" x14ac:dyDescent="0.35">
      <c r="A826" s="21"/>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c r="AA826" s="21"/>
      <c r="AB826" s="21"/>
    </row>
    <row r="827" spans="1:28" ht="15.75" customHeight="1" x14ac:dyDescent="0.35">
      <c r="A827" s="21"/>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c r="AA827" s="21"/>
      <c r="AB827" s="21"/>
    </row>
    <row r="828" spans="1:28" ht="15.75" customHeight="1" x14ac:dyDescent="0.35">
      <c r="A828" s="21"/>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c r="AA828" s="21"/>
      <c r="AB828" s="21"/>
    </row>
    <row r="829" spans="1:28" ht="15.75" customHeight="1" x14ac:dyDescent="0.35">
      <c r="A829" s="21"/>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c r="AA829" s="21"/>
      <c r="AB829" s="21"/>
    </row>
    <row r="830" spans="1:28" ht="15.75" customHeight="1" x14ac:dyDescent="0.35">
      <c r="A830" s="21"/>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c r="AA830" s="21"/>
      <c r="AB830" s="21"/>
    </row>
    <row r="831" spans="1:28" ht="15.75" customHeight="1" x14ac:dyDescent="0.35">
      <c r="A831" s="21"/>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c r="AA831" s="21"/>
      <c r="AB831" s="21"/>
    </row>
    <row r="832" spans="1:28" ht="15.75" customHeight="1" x14ac:dyDescent="0.35">
      <c r="A832" s="21"/>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c r="AA832" s="21"/>
      <c r="AB832" s="21"/>
    </row>
    <row r="833" spans="1:28" ht="15.75" customHeight="1" x14ac:dyDescent="0.35">
      <c r="A833" s="21"/>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c r="AA833" s="21"/>
      <c r="AB833" s="21"/>
    </row>
    <row r="834" spans="1:28" ht="15.75" customHeight="1" x14ac:dyDescent="0.35">
      <c r="A834" s="21"/>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c r="AA834" s="21"/>
      <c r="AB834" s="21"/>
    </row>
    <row r="835" spans="1:28" ht="15.75" customHeight="1" x14ac:dyDescent="0.35">
      <c r="A835" s="21"/>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c r="AA835" s="21"/>
      <c r="AB835" s="21"/>
    </row>
    <row r="836" spans="1:28" ht="15.75" customHeight="1" x14ac:dyDescent="0.35">
      <c r="A836" s="21"/>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c r="AA836" s="21"/>
      <c r="AB836" s="21"/>
    </row>
    <row r="837" spans="1:28" ht="15.75" customHeight="1" x14ac:dyDescent="0.35">
      <c r="A837" s="21"/>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c r="AA837" s="21"/>
      <c r="AB837" s="21"/>
    </row>
    <row r="838" spans="1:28" ht="15.75" customHeight="1" x14ac:dyDescent="0.35">
      <c r="A838" s="21"/>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c r="AA838" s="21"/>
      <c r="AB838" s="21"/>
    </row>
    <row r="839" spans="1:28" ht="15.75" customHeight="1" x14ac:dyDescent="0.35">
      <c r="A839" s="21"/>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c r="AA839" s="21"/>
      <c r="AB839" s="21"/>
    </row>
    <row r="840" spans="1:28" ht="15.75" customHeight="1" x14ac:dyDescent="0.35">
      <c r="A840" s="21"/>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c r="AA840" s="21"/>
      <c r="AB840" s="21"/>
    </row>
    <row r="841" spans="1:28" ht="15.75" customHeight="1" x14ac:dyDescent="0.35">
      <c r="A841" s="21"/>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c r="AA841" s="21"/>
      <c r="AB841" s="21"/>
    </row>
    <row r="842" spans="1:28" ht="15.75" customHeight="1" x14ac:dyDescent="0.35">
      <c r="A842" s="21"/>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c r="AA842" s="21"/>
      <c r="AB842" s="21"/>
    </row>
    <row r="843" spans="1:28" ht="15.75" customHeight="1" x14ac:dyDescent="0.35">
      <c r="A843" s="21"/>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c r="AA843" s="21"/>
      <c r="AB843" s="21"/>
    </row>
    <row r="844" spans="1:28" ht="15.75" customHeight="1" x14ac:dyDescent="0.35">
      <c r="A844" s="21"/>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c r="AA844" s="21"/>
      <c r="AB844" s="21"/>
    </row>
    <row r="845" spans="1:28" ht="15.75" customHeight="1" x14ac:dyDescent="0.35">
      <c r="A845" s="21"/>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c r="AA845" s="21"/>
      <c r="AB845" s="21"/>
    </row>
    <row r="846" spans="1:28" ht="15.75" customHeight="1" x14ac:dyDescent="0.35">
      <c r="A846" s="21"/>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c r="AA846" s="21"/>
      <c r="AB846" s="21"/>
    </row>
    <row r="847" spans="1:28" ht="15.75" customHeight="1" x14ac:dyDescent="0.35">
      <c r="A847" s="21"/>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c r="AA847" s="21"/>
      <c r="AB847" s="21"/>
    </row>
    <row r="848" spans="1:28" ht="15.75" customHeight="1" x14ac:dyDescent="0.35">
      <c r="A848" s="21"/>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c r="AA848" s="21"/>
      <c r="AB848" s="21"/>
    </row>
    <row r="849" spans="1:28" ht="15.75" customHeight="1" x14ac:dyDescent="0.35">
      <c r="A849" s="21"/>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c r="AA849" s="21"/>
      <c r="AB849" s="21"/>
    </row>
    <row r="850" spans="1:28" ht="15.75" customHeight="1" x14ac:dyDescent="0.35">
      <c r="A850" s="21"/>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c r="AA850" s="21"/>
      <c r="AB850" s="21"/>
    </row>
    <row r="851" spans="1:28" ht="15.75" customHeight="1" x14ac:dyDescent="0.35">
      <c r="A851" s="21"/>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c r="AA851" s="21"/>
      <c r="AB851" s="21"/>
    </row>
    <row r="852" spans="1:28" ht="15.75" customHeight="1" x14ac:dyDescent="0.35">
      <c r="A852" s="21"/>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c r="AA852" s="21"/>
      <c r="AB852" s="21"/>
    </row>
    <row r="853" spans="1:28" ht="15.75" customHeight="1" x14ac:dyDescent="0.35">
      <c r="A853" s="21"/>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c r="AA853" s="21"/>
      <c r="AB853" s="21"/>
    </row>
    <row r="854" spans="1:28" ht="15.75" customHeight="1" x14ac:dyDescent="0.35">
      <c r="A854" s="21"/>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c r="AA854" s="21"/>
      <c r="AB854" s="21"/>
    </row>
    <row r="855" spans="1:28" ht="15.75" customHeight="1" x14ac:dyDescent="0.35">
      <c r="A855" s="21"/>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c r="AA855" s="21"/>
      <c r="AB855" s="21"/>
    </row>
    <row r="856" spans="1:28" ht="15.75" customHeight="1" x14ac:dyDescent="0.35">
      <c r="A856" s="21"/>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c r="AA856" s="21"/>
      <c r="AB856" s="21"/>
    </row>
    <row r="857" spans="1:28" ht="15.75" customHeight="1" x14ac:dyDescent="0.35">
      <c r="A857" s="21"/>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c r="AA857" s="21"/>
      <c r="AB857" s="21"/>
    </row>
    <row r="858" spans="1:28" ht="15.75" customHeight="1" x14ac:dyDescent="0.35">
      <c r="A858" s="21"/>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c r="AA858" s="21"/>
      <c r="AB858" s="21"/>
    </row>
    <row r="859" spans="1:28" ht="15.75" customHeight="1" x14ac:dyDescent="0.35">
      <c r="A859" s="21"/>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c r="AA859" s="21"/>
      <c r="AB859" s="21"/>
    </row>
    <row r="860" spans="1:28" ht="15.75" customHeight="1" x14ac:dyDescent="0.35">
      <c r="A860" s="21"/>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c r="AA860" s="21"/>
      <c r="AB860" s="21"/>
    </row>
    <row r="861" spans="1:28" ht="15.75" customHeight="1" x14ac:dyDescent="0.35">
      <c r="A861" s="21"/>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c r="AA861" s="21"/>
      <c r="AB861" s="21"/>
    </row>
    <row r="862" spans="1:28" ht="15.75" customHeight="1" x14ac:dyDescent="0.35">
      <c r="A862" s="21"/>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c r="AA862" s="21"/>
      <c r="AB862" s="21"/>
    </row>
    <row r="863" spans="1:28" ht="15.75" customHeight="1" x14ac:dyDescent="0.35">
      <c r="A863" s="21"/>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c r="AA863" s="21"/>
      <c r="AB863" s="21"/>
    </row>
    <row r="864" spans="1:28" ht="15.75" customHeight="1" x14ac:dyDescent="0.35">
      <c r="A864" s="21"/>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c r="AA864" s="21"/>
      <c r="AB864" s="21"/>
    </row>
    <row r="865" spans="1:28" ht="15.75" customHeight="1" x14ac:dyDescent="0.35">
      <c r="A865" s="21"/>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c r="AA865" s="21"/>
      <c r="AB865" s="21"/>
    </row>
    <row r="866" spans="1:28" ht="15.75" customHeight="1" x14ac:dyDescent="0.35">
      <c r="A866" s="21"/>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c r="AA866" s="21"/>
      <c r="AB866" s="21"/>
    </row>
    <row r="867" spans="1:28" ht="15.75" customHeight="1" x14ac:dyDescent="0.35">
      <c r="A867" s="21"/>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c r="AA867" s="21"/>
      <c r="AB867" s="21"/>
    </row>
    <row r="868" spans="1:28" ht="15.75" customHeight="1" x14ac:dyDescent="0.35">
      <c r="A868" s="21"/>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c r="AA868" s="21"/>
      <c r="AB868" s="21"/>
    </row>
    <row r="869" spans="1:28" ht="15.75" customHeight="1" x14ac:dyDescent="0.35">
      <c r="A869" s="21"/>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c r="AA869" s="21"/>
      <c r="AB869" s="21"/>
    </row>
    <row r="870" spans="1:28" ht="15.75" customHeight="1" x14ac:dyDescent="0.35">
      <c r="A870" s="21"/>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c r="AA870" s="21"/>
      <c r="AB870" s="21"/>
    </row>
    <row r="871" spans="1:28" ht="15.75" customHeight="1" x14ac:dyDescent="0.35">
      <c r="A871" s="21"/>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c r="AA871" s="21"/>
      <c r="AB871" s="21"/>
    </row>
    <row r="872" spans="1:28" ht="15.75" customHeight="1" x14ac:dyDescent="0.35">
      <c r="A872" s="21"/>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c r="AA872" s="21"/>
      <c r="AB872" s="21"/>
    </row>
    <row r="873" spans="1:28" ht="15.75" customHeight="1" x14ac:dyDescent="0.35">
      <c r="A873" s="21"/>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c r="AA873" s="21"/>
      <c r="AB873" s="21"/>
    </row>
    <row r="874" spans="1:28" ht="15.75" customHeight="1" x14ac:dyDescent="0.35">
      <c r="A874" s="21"/>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c r="AA874" s="21"/>
      <c r="AB874" s="21"/>
    </row>
    <row r="875" spans="1:28" ht="15.75" customHeight="1" x14ac:dyDescent="0.35">
      <c r="A875" s="21"/>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c r="AA875" s="21"/>
      <c r="AB875" s="21"/>
    </row>
    <row r="876" spans="1:28" ht="15.75" customHeight="1" x14ac:dyDescent="0.35">
      <c r="A876" s="21"/>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c r="AA876" s="21"/>
      <c r="AB876" s="21"/>
    </row>
    <row r="877" spans="1:28" ht="15.75" customHeight="1" x14ac:dyDescent="0.35">
      <c r="A877" s="21"/>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c r="AA877" s="21"/>
      <c r="AB877" s="21"/>
    </row>
    <row r="878" spans="1:28" ht="15.75" customHeight="1" x14ac:dyDescent="0.35">
      <c r="A878" s="21"/>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c r="AA878" s="21"/>
      <c r="AB878" s="21"/>
    </row>
    <row r="879" spans="1:28" ht="15.75" customHeight="1" x14ac:dyDescent="0.35">
      <c r="A879" s="21"/>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c r="AA879" s="21"/>
      <c r="AB879" s="21"/>
    </row>
    <row r="880" spans="1:28" ht="15.75" customHeight="1" x14ac:dyDescent="0.35">
      <c r="A880" s="21"/>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c r="AA880" s="21"/>
      <c r="AB880" s="21"/>
    </row>
    <row r="881" spans="1:28" ht="15.75" customHeight="1" x14ac:dyDescent="0.35">
      <c r="A881" s="21"/>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c r="AA881" s="21"/>
      <c r="AB881" s="21"/>
    </row>
    <row r="882" spans="1:28" ht="15.75" customHeight="1" x14ac:dyDescent="0.35">
      <c r="A882" s="21"/>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c r="AA882" s="21"/>
      <c r="AB882" s="21"/>
    </row>
    <row r="883" spans="1:28" ht="15.75" customHeight="1" x14ac:dyDescent="0.35">
      <c r="A883" s="21"/>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c r="AA883" s="21"/>
      <c r="AB883" s="21"/>
    </row>
    <row r="884" spans="1:28" ht="15.75" customHeight="1" x14ac:dyDescent="0.35">
      <c r="A884" s="21"/>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c r="AA884" s="21"/>
      <c r="AB884" s="21"/>
    </row>
    <row r="885" spans="1:28" ht="15.75" customHeight="1" x14ac:dyDescent="0.35">
      <c r="A885" s="21"/>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c r="AA885" s="21"/>
      <c r="AB885" s="21"/>
    </row>
    <row r="886" spans="1:28" ht="15.75" customHeight="1" x14ac:dyDescent="0.35">
      <c r="A886" s="21"/>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c r="AA886" s="21"/>
      <c r="AB886" s="21"/>
    </row>
    <row r="887" spans="1:28" ht="15.75" customHeight="1" x14ac:dyDescent="0.35">
      <c r="A887" s="21"/>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c r="AA887" s="21"/>
      <c r="AB887" s="21"/>
    </row>
    <row r="888" spans="1:28" ht="15.75" customHeight="1" x14ac:dyDescent="0.35">
      <c r="A888" s="21"/>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c r="AA888" s="21"/>
      <c r="AB888" s="21"/>
    </row>
    <row r="889" spans="1:28" ht="15.75" customHeight="1" x14ac:dyDescent="0.35">
      <c r="A889" s="21"/>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c r="AA889" s="21"/>
      <c r="AB889" s="21"/>
    </row>
    <row r="890" spans="1:28" ht="15.75" customHeight="1" x14ac:dyDescent="0.35">
      <c r="A890" s="21"/>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c r="AA890" s="21"/>
      <c r="AB890" s="21"/>
    </row>
    <row r="891" spans="1:28" ht="15.75" customHeight="1" x14ac:dyDescent="0.35">
      <c r="A891" s="21"/>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c r="AA891" s="21"/>
      <c r="AB891" s="21"/>
    </row>
    <row r="892" spans="1:28" ht="15.75" customHeight="1" x14ac:dyDescent="0.35">
      <c r="A892" s="21"/>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c r="AA892" s="21"/>
      <c r="AB892" s="21"/>
    </row>
    <row r="893" spans="1:28" ht="15.75" customHeight="1" x14ac:dyDescent="0.35">
      <c r="A893" s="21"/>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c r="AA893" s="21"/>
      <c r="AB893" s="21"/>
    </row>
    <row r="894" spans="1:28" ht="15.75" customHeight="1" x14ac:dyDescent="0.35">
      <c r="A894" s="21"/>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c r="AA894" s="21"/>
      <c r="AB894" s="21"/>
    </row>
    <row r="895" spans="1:28" ht="15.75" customHeight="1" x14ac:dyDescent="0.35">
      <c r="A895" s="21"/>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c r="AA895" s="21"/>
      <c r="AB895" s="21"/>
    </row>
    <row r="896" spans="1:28" ht="15.75" customHeight="1" x14ac:dyDescent="0.35">
      <c r="A896" s="21"/>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c r="AA896" s="21"/>
      <c r="AB896" s="21"/>
    </row>
    <row r="897" spans="1:28" ht="15.75" customHeight="1" x14ac:dyDescent="0.35">
      <c r="A897" s="21"/>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c r="AA897" s="21"/>
      <c r="AB897" s="21"/>
    </row>
    <row r="898" spans="1:28" ht="15.75" customHeight="1" x14ac:dyDescent="0.35">
      <c r="A898" s="21"/>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c r="AA898" s="21"/>
      <c r="AB898" s="21"/>
    </row>
    <row r="899" spans="1:28" ht="15.75" customHeight="1" x14ac:dyDescent="0.35">
      <c r="A899" s="21"/>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c r="AA899" s="21"/>
      <c r="AB899" s="21"/>
    </row>
    <row r="900" spans="1:28" ht="15.75" customHeight="1" x14ac:dyDescent="0.35">
      <c r="A900" s="21"/>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c r="AA900" s="21"/>
      <c r="AB900" s="21"/>
    </row>
    <row r="901" spans="1:28" ht="15.75" customHeight="1" x14ac:dyDescent="0.35">
      <c r="A901" s="21"/>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c r="AA901" s="21"/>
      <c r="AB901" s="21"/>
    </row>
    <row r="902" spans="1:28" ht="15.75" customHeight="1" x14ac:dyDescent="0.35">
      <c r="A902" s="21"/>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c r="AA902" s="21"/>
      <c r="AB902" s="21"/>
    </row>
    <row r="903" spans="1:28" ht="15.75" customHeight="1" x14ac:dyDescent="0.35">
      <c r="A903" s="21"/>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c r="AA903" s="21"/>
      <c r="AB903" s="21"/>
    </row>
    <row r="904" spans="1:28" ht="15.75" customHeight="1" x14ac:dyDescent="0.35">
      <c r="A904" s="21"/>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c r="AA904" s="21"/>
      <c r="AB904" s="21"/>
    </row>
    <row r="905" spans="1:28" ht="15.75" customHeight="1" x14ac:dyDescent="0.35">
      <c r="A905" s="21"/>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c r="AA905" s="21"/>
      <c r="AB905" s="21"/>
    </row>
    <row r="906" spans="1:28" ht="15.75" customHeight="1" x14ac:dyDescent="0.35">
      <c r="A906" s="21"/>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c r="AA906" s="21"/>
      <c r="AB906" s="21"/>
    </row>
    <row r="907" spans="1:28" ht="15.75" customHeight="1" x14ac:dyDescent="0.35">
      <c r="A907" s="21"/>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c r="AA907" s="21"/>
      <c r="AB907" s="21"/>
    </row>
    <row r="908" spans="1:28" ht="15.75" customHeight="1" x14ac:dyDescent="0.35">
      <c r="A908" s="21"/>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c r="AA908" s="21"/>
      <c r="AB908" s="21"/>
    </row>
    <row r="909" spans="1:28" ht="15.75" customHeight="1" x14ac:dyDescent="0.35">
      <c r="A909" s="21"/>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c r="AA909" s="21"/>
      <c r="AB909" s="21"/>
    </row>
    <row r="910" spans="1:28" ht="15.75" customHeight="1" x14ac:dyDescent="0.35">
      <c r="A910" s="21"/>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c r="AA910" s="21"/>
      <c r="AB910" s="21"/>
    </row>
    <row r="911" spans="1:28" ht="15.75" customHeight="1" x14ac:dyDescent="0.35">
      <c r="A911" s="21"/>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c r="AA911" s="21"/>
      <c r="AB911" s="21"/>
    </row>
    <row r="912" spans="1:28" ht="15.75" customHeight="1" x14ac:dyDescent="0.35">
      <c r="A912" s="21"/>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c r="AA912" s="21"/>
      <c r="AB912" s="21"/>
    </row>
    <row r="913" spans="1:28" ht="15.75" customHeight="1" x14ac:dyDescent="0.35">
      <c r="A913" s="21"/>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c r="AA913" s="21"/>
      <c r="AB913" s="21"/>
    </row>
    <row r="914" spans="1:28" ht="15.75" customHeight="1" x14ac:dyDescent="0.35">
      <c r="A914" s="21"/>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c r="AA914" s="21"/>
      <c r="AB914" s="21"/>
    </row>
    <row r="915" spans="1:28" ht="15.75" customHeight="1" x14ac:dyDescent="0.35">
      <c r="A915" s="21"/>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c r="AA915" s="21"/>
      <c r="AB915" s="21"/>
    </row>
    <row r="916" spans="1:28" ht="15.75" customHeight="1" x14ac:dyDescent="0.35">
      <c r="A916" s="21"/>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c r="AA916" s="21"/>
      <c r="AB916" s="21"/>
    </row>
    <row r="917" spans="1:28" ht="15.75" customHeight="1" x14ac:dyDescent="0.35">
      <c r="A917" s="21"/>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c r="AA917" s="21"/>
      <c r="AB917" s="21"/>
    </row>
    <row r="918" spans="1:28" ht="15.75" customHeight="1" x14ac:dyDescent="0.35">
      <c r="A918" s="21"/>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c r="AA918" s="21"/>
      <c r="AB918" s="21"/>
    </row>
    <row r="919" spans="1:28" ht="15.75" customHeight="1" x14ac:dyDescent="0.35">
      <c r="A919" s="21"/>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c r="AA919" s="21"/>
      <c r="AB919" s="21"/>
    </row>
    <row r="920" spans="1:28" ht="15.75" customHeight="1" x14ac:dyDescent="0.35">
      <c r="A920" s="21"/>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c r="AA920" s="21"/>
      <c r="AB920" s="21"/>
    </row>
    <row r="921" spans="1:28" ht="15.75" customHeight="1" x14ac:dyDescent="0.35">
      <c r="A921" s="21"/>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c r="AA921" s="21"/>
      <c r="AB921" s="21"/>
    </row>
    <row r="922" spans="1:28" ht="15.75" customHeight="1" x14ac:dyDescent="0.35">
      <c r="A922" s="21"/>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c r="AA922" s="21"/>
      <c r="AB922" s="21"/>
    </row>
    <row r="923" spans="1:28" ht="15.75" customHeight="1" x14ac:dyDescent="0.35">
      <c r="A923" s="21"/>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c r="AA923" s="21"/>
      <c r="AB923" s="21"/>
    </row>
    <row r="924" spans="1:28" ht="15.75" customHeight="1" x14ac:dyDescent="0.35">
      <c r="A924" s="21"/>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c r="AA924" s="21"/>
      <c r="AB924" s="21"/>
    </row>
    <row r="925" spans="1:28" ht="15.75" customHeight="1" x14ac:dyDescent="0.35">
      <c r="A925" s="21"/>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c r="AA925" s="21"/>
      <c r="AB925" s="21"/>
    </row>
    <row r="926" spans="1:28" ht="15.75" customHeight="1" x14ac:dyDescent="0.35">
      <c r="A926" s="21"/>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c r="AA926" s="21"/>
      <c r="AB926" s="21"/>
    </row>
    <row r="927" spans="1:28" ht="15.75" customHeight="1" x14ac:dyDescent="0.35">
      <c r="A927" s="21"/>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c r="AA927" s="21"/>
      <c r="AB927" s="21"/>
    </row>
    <row r="928" spans="1:28" ht="15.75" customHeight="1" x14ac:dyDescent="0.35">
      <c r="A928" s="21"/>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c r="AA928" s="21"/>
      <c r="AB928" s="21"/>
    </row>
    <row r="929" spans="1:28" ht="15.75" customHeight="1" x14ac:dyDescent="0.35">
      <c r="A929" s="21"/>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c r="AA929" s="21"/>
      <c r="AB929" s="21"/>
    </row>
    <row r="930" spans="1:28" ht="15.75" customHeight="1" x14ac:dyDescent="0.35">
      <c r="A930" s="21"/>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c r="AA930" s="21"/>
      <c r="AB930" s="21"/>
    </row>
    <row r="931" spans="1:28" ht="15.75" customHeight="1" x14ac:dyDescent="0.35">
      <c r="A931" s="21"/>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c r="AA931" s="21"/>
      <c r="AB931" s="21"/>
    </row>
    <row r="932" spans="1:28" ht="15.75" customHeight="1" x14ac:dyDescent="0.35">
      <c r="A932" s="21"/>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c r="AA932" s="21"/>
      <c r="AB932" s="21"/>
    </row>
    <row r="933" spans="1:28" ht="15.75" customHeight="1" x14ac:dyDescent="0.35">
      <c r="A933" s="21"/>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c r="AA933" s="21"/>
      <c r="AB933" s="21"/>
    </row>
    <row r="934" spans="1:28" ht="15.75" customHeight="1" x14ac:dyDescent="0.35">
      <c r="A934" s="21"/>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c r="AA934" s="21"/>
      <c r="AB934" s="21"/>
    </row>
    <row r="935" spans="1:28" ht="15.75" customHeight="1" x14ac:dyDescent="0.35">
      <c r="A935" s="21"/>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c r="AA935" s="21"/>
      <c r="AB935" s="21"/>
    </row>
    <row r="936" spans="1:28" ht="15.75" customHeight="1" x14ac:dyDescent="0.35">
      <c r="A936" s="21"/>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c r="AA936" s="21"/>
      <c r="AB936" s="21"/>
    </row>
    <row r="937" spans="1:28" ht="15.75" customHeight="1" x14ac:dyDescent="0.35">
      <c r="A937" s="21"/>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c r="AA937" s="21"/>
      <c r="AB937" s="21"/>
    </row>
    <row r="938" spans="1:28" ht="15.75" customHeight="1" x14ac:dyDescent="0.35">
      <c r="A938" s="21"/>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c r="AA938" s="21"/>
      <c r="AB938" s="21"/>
    </row>
    <row r="939" spans="1:28" ht="15.75" customHeight="1" x14ac:dyDescent="0.35">
      <c r="A939" s="21"/>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c r="AA939" s="21"/>
      <c r="AB939" s="21"/>
    </row>
    <row r="940" spans="1:28" ht="15.75" customHeight="1" x14ac:dyDescent="0.35">
      <c r="A940" s="21"/>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c r="AA940" s="21"/>
      <c r="AB940" s="21"/>
    </row>
    <row r="941" spans="1:28" ht="15.75" customHeight="1" x14ac:dyDescent="0.35">
      <c r="A941" s="21"/>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c r="AA941" s="21"/>
      <c r="AB941" s="21"/>
    </row>
    <row r="942" spans="1:28" ht="15.75" customHeight="1" x14ac:dyDescent="0.35">
      <c r="A942" s="21"/>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c r="AA942" s="21"/>
      <c r="AB942" s="21"/>
    </row>
    <row r="943" spans="1:28" ht="15.75" customHeight="1" x14ac:dyDescent="0.35">
      <c r="A943" s="21"/>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c r="AA943" s="21"/>
      <c r="AB943" s="21"/>
    </row>
    <row r="944" spans="1:28" ht="15.75" customHeight="1" x14ac:dyDescent="0.35">
      <c r="A944" s="21"/>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c r="AA944" s="21"/>
      <c r="AB944" s="21"/>
    </row>
    <row r="945" spans="1:28" ht="15.75" customHeight="1" x14ac:dyDescent="0.35">
      <c r="A945" s="21"/>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c r="AA945" s="21"/>
      <c r="AB945" s="21"/>
    </row>
    <row r="946" spans="1:28" ht="15.75" customHeight="1" x14ac:dyDescent="0.35">
      <c r="A946" s="21"/>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c r="AA946" s="21"/>
      <c r="AB946" s="21"/>
    </row>
    <row r="947" spans="1:28" ht="15.75" customHeight="1" x14ac:dyDescent="0.35">
      <c r="A947" s="21"/>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c r="AA947" s="21"/>
      <c r="AB947" s="21"/>
    </row>
    <row r="948" spans="1:28" ht="15.75" customHeight="1" x14ac:dyDescent="0.35">
      <c r="A948" s="21"/>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c r="AA948" s="21"/>
      <c r="AB948" s="21"/>
    </row>
    <row r="949" spans="1:28" ht="15.75" customHeight="1" x14ac:dyDescent="0.35">
      <c r="A949" s="21"/>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c r="AA949" s="21"/>
      <c r="AB949" s="21"/>
    </row>
    <row r="950" spans="1:28" ht="15.75" customHeight="1" x14ac:dyDescent="0.35">
      <c r="A950" s="21"/>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c r="AA950" s="21"/>
      <c r="AB950" s="21"/>
    </row>
    <row r="951" spans="1:28" ht="15.75" customHeight="1" x14ac:dyDescent="0.35">
      <c r="A951" s="21"/>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c r="AA951" s="21"/>
      <c r="AB951" s="21"/>
    </row>
    <row r="952" spans="1:28" ht="15.75" customHeight="1" x14ac:dyDescent="0.35">
      <c r="A952" s="21"/>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c r="AA952" s="21"/>
      <c r="AB952" s="21"/>
    </row>
    <row r="953" spans="1:28" ht="15.75" customHeight="1" x14ac:dyDescent="0.35">
      <c r="A953" s="21"/>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c r="AA953" s="21"/>
      <c r="AB953" s="21"/>
    </row>
    <row r="954" spans="1:28" ht="15.75" customHeight="1" x14ac:dyDescent="0.35">
      <c r="A954" s="21"/>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c r="AA954" s="21"/>
      <c r="AB954" s="21"/>
    </row>
    <row r="955" spans="1:28" ht="15.75" customHeight="1" x14ac:dyDescent="0.35">
      <c r="A955" s="21"/>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c r="AA955" s="21"/>
      <c r="AB955" s="21"/>
    </row>
    <row r="956" spans="1:28" ht="15.75" customHeight="1" x14ac:dyDescent="0.35">
      <c r="A956" s="21"/>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c r="AA956" s="21"/>
      <c r="AB956" s="21"/>
    </row>
    <row r="957" spans="1:28" ht="15.75" customHeight="1" x14ac:dyDescent="0.35">
      <c r="A957" s="21"/>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c r="AA957" s="21"/>
      <c r="AB957" s="21"/>
    </row>
    <row r="958" spans="1:28" ht="15.75" customHeight="1" x14ac:dyDescent="0.35">
      <c r="A958" s="21"/>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c r="AA958" s="21"/>
      <c r="AB958" s="21"/>
    </row>
    <row r="959" spans="1:28" ht="15.75" customHeight="1" x14ac:dyDescent="0.35">
      <c r="A959" s="21"/>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c r="AA959" s="21"/>
      <c r="AB959" s="21"/>
    </row>
    <row r="960" spans="1:28" ht="15.75" customHeight="1" x14ac:dyDescent="0.35">
      <c r="A960" s="21"/>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c r="AA960" s="21"/>
      <c r="AB960" s="21"/>
    </row>
    <row r="961" spans="1:28" ht="15.75" customHeight="1" x14ac:dyDescent="0.35">
      <c r="A961" s="21"/>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c r="AA961" s="21"/>
      <c r="AB961" s="21"/>
    </row>
    <row r="962" spans="1:28" ht="15.75" customHeight="1" x14ac:dyDescent="0.35">
      <c r="A962" s="21"/>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c r="AA962" s="21"/>
      <c r="AB962" s="21"/>
    </row>
    <row r="963" spans="1:28" ht="15.75" customHeight="1" x14ac:dyDescent="0.35">
      <c r="A963" s="21"/>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c r="AA963" s="21"/>
      <c r="AB963" s="21"/>
    </row>
    <row r="964" spans="1:28" ht="15.75" customHeight="1" x14ac:dyDescent="0.35">
      <c r="A964" s="21"/>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c r="AA964" s="21"/>
      <c r="AB964" s="21"/>
    </row>
    <row r="965" spans="1:28" ht="15.75" customHeight="1" x14ac:dyDescent="0.35">
      <c r="A965" s="21"/>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c r="AA965" s="21"/>
      <c r="AB965" s="21"/>
    </row>
    <row r="966" spans="1:28" ht="15.75" customHeight="1" x14ac:dyDescent="0.35">
      <c r="A966" s="21"/>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c r="AA966" s="21"/>
      <c r="AB966" s="21"/>
    </row>
    <row r="967" spans="1:28" ht="15.75" customHeight="1" x14ac:dyDescent="0.35">
      <c r="A967" s="21"/>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c r="AA967" s="21"/>
      <c r="AB967" s="21"/>
    </row>
    <row r="968" spans="1:28" ht="15.75" customHeight="1" x14ac:dyDescent="0.35">
      <c r="A968" s="21"/>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c r="AA968" s="21"/>
      <c r="AB968" s="21"/>
    </row>
    <row r="969" spans="1:28" ht="15.75" customHeight="1" x14ac:dyDescent="0.35">
      <c r="A969" s="21"/>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c r="AA969" s="21"/>
      <c r="AB969" s="21"/>
    </row>
    <row r="970" spans="1:28" ht="15.75" customHeight="1" x14ac:dyDescent="0.35">
      <c r="A970" s="21"/>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c r="AA970" s="21"/>
      <c r="AB970" s="21"/>
    </row>
    <row r="971" spans="1:28" ht="15.75" customHeight="1" x14ac:dyDescent="0.35">
      <c r="A971" s="21"/>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c r="AA971" s="21"/>
      <c r="AB971" s="21"/>
    </row>
    <row r="972" spans="1:28" ht="15.75" customHeight="1" x14ac:dyDescent="0.35">
      <c r="A972" s="21"/>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c r="AA972" s="21"/>
      <c r="AB972" s="21"/>
    </row>
    <row r="973" spans="1:28" ht="15.75" customHeight="1" x14ac:dyDescent="0.35">
      <c r="A973" s="21"/>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c r="AA973" s="21"/>
      <c r="AB973" s="21"/>
    </row>
    <row r="974" spans="1:28" ht="15.75" customHeight="1" x14ac:dyDescent="0.35">
      <c r="A974" s="21"/>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c r="AA974" s="21"/>
      <c r="AB974" s="21"/>
    </row>
    <row r="975" spans="1:28" ht="15.75" customHeight="1" x14ac:dyDescent="0.35">
      <c r="A975" s="21"/>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c r="AA975" s="21"/>
      <c r="AB975" s="21"/>
    </row>
    <row r="976" spans="1:28" ht="15.75" customHeight="1" x14ac:dyDescent="0.35">
      <c r="A976" s="21"/>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c r="AA976" s="21"/>
      <c r="AB976" s="21"/>
    </row>
    <row r="977" spans="1:28" ht="15.75" customHeight="1" x14ac:dyDescent="0.35">
      <c r="A977" s="21"/>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c r="AA977" s="21"/>
      <c r="AB977" s="21"/>
    </row>
    <row r="978" spans="1:28" ht="15.75" customHeight="1" x14ac:dyDescent="0.35">
      <c r="A978" s="21"/>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c r="AA978" s="21"/>
      <c r="AB978" s="21"/>
    </row>
    <row r="979" spans="1:28" ht="15.75" customHeight="1" x14ac:dyDescent="0.35">
      <c r="A979" s="21"/>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c r="AA979" s="21"/>
      <c r="AB979" s="21"/>
    </row>
    <row r="980" spans="1:28" ht="15.75" customHeight="1" x14ac:dyDescent="0.35">
      <c r="A980" s="21"/>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c r="AA980" s="21"/>
      <c r="AB980" s="21"/>
    </row>
    <row r="981" spans="1:28" ht="15.75" customHeight="1" x14ac:dyDescent="0.35">
      <c r="A981" s="21"/>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c r="AA981" s="21"/>
      <c r="AB981" s="21"/>
    </row>
    <row r="982" spans="1:28" ht="15.75" customHeight="1" x14ac:dyDescent="0.35">
      <c r="A982" s="21"/>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c r="AA982" s="21"/>
      <c r="AB982" s="21"/>
    </row>
    <row r="983" spans="1:28" ht="15.75" customHeight="1" x14ac:dyDescent="0.35">
      <c r="A983" s="21"/>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c r="AA983" s="21"/>
      <c r="AB983" s="21"/>
    </row>
    <row r="984" spans="1:28" ht="15.75" customHeight="1" x14ac:dyDescent="0.35">
      <c r="A984" s="21"/>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c r="AA984" s="21"/>
      <c r="AB984" s="21"/>
    </row>
    <row r="985" spans="1:28" ht="15.75" customHeight="1" x14ac:dyDescent="0.35">
      <c r="A985" s="21"/>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c r="AA985" s="21"/>
      <c r="AB985" s="21"/>
    </row>
    <row r="986" spans="1:28" ht="15.75" customHeight="1" x14ac:dyDescent="0.35">
      <c r="A986" s="21"/>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c r="AA986" s="21"/>
      <c r="AB986" s="21"/>
    </row>
    <row r="987" spans="1:28" ht="15.75" customHeight="1" x14ac:dyDescent="0.35">
      <c r="A987" s="21"/>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c r="AA987" s="21"/>
      <c r="AB987" s="21"/>
    </row>
    <row r="988" spans="1:28" ht="15.75" customHeight="1" x14ac:dyDescent="0.35">
      <c r="A988" s="21"/>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c r="AA988" s="21"/>
      <c r="AB988" s="21"/>
    </row>
    <row r="989" spans="1:28" ht="15.75" customHeight="1" x14ac:dyDescent="0.35">
      <c r="A989" s="21"/>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c r="AA989" s="21"/>
      <c r="AB989" s="21"/>
    </row>
    <row r="990" spans="1:28" ht="15.75" customHeight="1" x14ac:dyDescent="0.35">
      <c r="A990" s="21"/>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c r="AA990" s="21"/>
      <c r="AB990" s="21"/>
    </row>
    <row r="991" spans="1:28" ht="15.75" customHeight="1" x14ac:dyDescent="0.35">
      <c r="A991" s="21"/>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c r="AA991" s="21"/>
      <c r="AB991" s="21"/>
    </row>
    <row r="992" spans="1:28" ht="15.75" customHeight="1" x14ac:dyDescent="0.35">
      <c r="A992" s="21"/>
      <c r="B992" s="21"/>
      <c r="C992" s="21"/>
      <c r="D992" s="21"/>
      <c r="E992" s="21"/>
      <c r="F992" s="21"/>
      <c r="G992" s="21"/>
      <c r="H992" s="21"/>
      <c r="I992" s="21"/>
      <c r="J992" s="21"/>
      <c r="K992" s="21"/>
      <c r="L992" s="21"/>
      <c r="M992" s="21"/>
      <c r="N992" s="21"/>
      <c r="O992" s="21"/>
      <c r="P992" s="21"/>
      <c r="Q992" s="21"/>
      <c r="R992" s="21"/>
      <c r="S992" s="21"/>
      <c r="T992" s="21"/>
      <c r="U992" s="21"/>
      <c r="V992" s="21"/>
      <c r="W992" s="21"/>
      <c r="X992" s="21"/>
      <c r="Y992" s="21"/>
      <c r="Z992" s="21"/>
      <c r="AA992" s="21"/>
      <c r="AB992" s="21"/>
    </row>
    <row r="993" spans="1:28" ht="15.75" customHeight="1" x14ac:dyDescent="0.35">
      <c r="A993" s="21"/>
      <c r="B993" s="21"/>
      <c r="C993" s="21"/>
      <c r="D993" s="21"/>
      <c r="E993" s="21"/>
      <c r="F993" s="21"/>
      <c r="G993" s="21"/>
      <c r="H993" s="21"/>
      <c r="I993" s="21"/>
      <c r="J993" s="21"/>
      <c r="K993" s="21"/>
      <c r="L993" s="21"/>
      <c r="M993" s="21"/>
      <c r="N993" s="21"/>
      <c r="O993" s="21"/>
      <c r="P993" s="21"/>
      <c r="Q993" s="21"/>
      <c r="R993" s="21"/>
      <c r="S993" s="21"/>
      <c r="T993" s="21"/>
      <c r="U993" s="21"/>
      <c r="V993" s="21"/>
      <c r="W993" s="21"/>
      <c r="X993" s="21"/>
      <c r="Y993" s="21"/>
      <c r="Z993" s="21"/>
      <c r="AA993" s="21"/>
      <c r="AB993" s="21"/>
    </row>
    <row r="994" spans="1:28" ht="15.75" customHeight="1" x14ac:dyDescent="0.35">
      <c r="A994" s="21"/>
      <c r="B994" s="21"/>
      <c r="C994" s="21"/>
      <c r="D994" s="21"/>
      <c r="E994" s="21"/>
      <c r="F994" s="21"/>
      <c r="G994" s="21"/>
      <c r="H994" s="21"/>
      <c r="I994" s="21"/>
      <c r="J994" s="21"/>
      <c r="K994" s="21"/>
      <c r="L994" s="21"/>
      <c r="M994" s="21"/>
      <c r="N994" s="21"/>
      <c r="O994" s="21"/>
      <c r="P994" s="21"/>
      <c r="Q994" s="21"/>
      <c r="R994" s="21"/>
      <c r="S994" s="21"/>
      <c r="T994" s="21"/>
      <c r="U994" s="21"/>
      <c r="V994" s="21"/>
      <c r="W994" s="21"/>
      <c r="X994" s="21"/>
      <c r="Y994" s="21"/>
      <c r="Z994" s="21"/>
      <c r="AA994" s="21"/>
      <c r="AB994" s="21"/>
    </row>
    <row r="995" spans="1:28" ht="15.75" customHeight="1" x14ac:dyDescent="0.35">
      <c r="A995" s="21"/>
      <c r="B995" s="21"/>
      <c r="C995" s="21"/>
      <c r="D995" s="21"/>
      <c r="E995" s="21"/>
      <c r="F995" s="21"/>
      <c r="G995" s="21"/>
      <c r="H995" s="21"/>
      <c r="I995" s="21"/>
      <c r="J995" s="21"/>
      <c r="K995" s="21"/>
      <c r="L995" s="21"/>
      <c r="M995" s="21"/>
      <c r="N995" s="21"/>
      <c r="O995" s="21"/>
      <c r="P995" s="21"/>
      <c r="Q995" s="21"/>
      <c r="R995" s="21"/>
      <c r="S995" s="21"/>
      <c r="T995" s="21"/>
      <c r="U995" s="21"/>
      <c r="V995" s="21"/>
      <c r="W995" s="21"/>
      <c r="X995" s="21"/>
      <c r="Y995" s="21"/>
      <c r="Z995" s="21"/>
      <c r="AA995" s="21"/>
      <c r="AB995" s="21"/>
    </row>
    <row r="996" spans="1:28" ht="15.75" customHeight="1" x14ac:dyDescent="0.35">
      <c r="A996" s="21"/>
      <c r="B996" s="21"/>
      <c r="C996" s="21"/>
      <c r="D996" s="21"/>
      <c r="E996" s="21"/>
      <c r="F996" s="21"/>
      <c r="G996" s="21"/>
      <c r="H996" s="21"/>
      <c r="I996" s="21"/>
      <c r="J996" s="21"/>
      <c r="K996" s="21"/>
      <c r="L996" s="21"/>
      <c r="M996" s="21"/>
      <c r="N996" s="21"/>
      <c r="O996" s="21"/>
      <c r="P996" s="21"/>
      <c r="Q996" s="21"/>
      <c r="R996" s="21"/>
      <c r="S996" s="21"/>
      <c r="T996" s="21"/>
      <c r="U996" s="21"/>
      <c r="V996" s="21"/>
      <c r="W996" s="21"/>
      <c r="X996" s="21"/>
      <c r="Y996" s="21"/>
      <c r="Z996" s="21"/>
      <c r="AA996" s="21"/>
      <c r="AB996" s="21"/>
    </row>
    <row r="997" spans="1:28" ht="15.75" customHeight="1" x14ac:dyDescent="0.35">
      <c r="A997" s="21"/>
      <c r="B997" s="21"/>
      <c r="C997" s="21"/>
      <c r="D997" s="21"/>
      <c r="E997" s="21"/>
      <c r="F997" s="21"/>
      <c r="G997" s="21"/>
      <c r="H997" s="21"/>
      <c r="I997" s="21"/>
      <c r="J997" s="21"/>
      <c r="K997" s="21"/>
      <c r="L997" s="21"/>
      <c r="M997" s="21"/>
      <c r="N997" s="21"/>
      <c r="O997" s="21"/>
      <c r="P997" s="21"/>
      <c r="Q997" s="21"/>
      <c r="R997" s="21"/>
      <c r="S997" s="21"/>
      <c r="T997" s="21"/>
      <c r="U997" s="21"/>
      <c r="V997" s="21"/>
      <c r="W997" s="21"/>
      <c r="X997" s="21"/>
      <c r="Y997" s="21"/>
      <c r="Z997" s="21"/>
      <c r="AA997" s="21"/>
      <c r="AB997" s="21"/>
    </row>
    <row r="998" spans="1:28" ht="15.75" customHeight="1" x14ac:dyDescent="0.35">
      <c r="A998" s="21"/>
      <c r="B998" s="21"/>
      <c r="C998" s="21"/>
      <c r="D998" s="21"/>
      <c r="E998" s="21"/>
      <c r="F998" s="21"/>
      <c r="G998" s="21"/>
      <c r="H998" s="21"/>
      <c r="I998" s="21"/>
      <c r="J998" s="21"/>
      <c r="K998" s="21"/>
      <c r="L998" s="21"/>
      <c r="M998" s="21"/>
      <c r="N998" s="21"/>
      <c r="O998" s="21"/>
      <c r="P998" s="21"/>
      <c r="Q998" s="21"/>
      <c r="R998" s="21"/>
      <c r="S998" s="21"/>
      <c r="T998" s="21"/>
      <c r="U998" s="21"/>
      <c r="V998" s="21"/>
      <c r="W998" s="21"/>
      <c r="X998" s="21"/>
      <c r="Y998" s="21"/>
      <c r="Z998" s="21"/>
      <c r="AA998" s="21"/>
      <c r="AB998" s="21"/>
    </row>
    <row r="999" spans="1:28" ht="15.75" customHeight="1" x14ac:dyDescent="0.35">
      <c r="A999" s="21"/>
      <c r="B999" s="21"/>
      <c r="C999" s="21"/>
      <c r="D999" s="21"/>
      <c r="E999" s="21"/>
      <c r="F999" s="21"/>
      <c r="G999" s="21"/>
      <c r="H999" s="21"/>
      <c r="I999" s="21"/>
      <c r="J999" s="21"/>
      <c r="K999" s="21"/>
      <c r="L999" s="21"/>
      <c r="M999" s="21"/>
      <c r="N999" s="21"/>
      <c r="O999" s="21"/>
      <c r="P999" s="21"/>
      <c r="Q999" s="21"/>
      <c r="R999" s="21"/>
      <c r="S999" s="21"/>
      <c r="T999" s="21"/>
      <c r="U999" s="21"/>
      <c r="V999" s="21"/>
      <c r="W999" s="21"/>
      <c r="X999" s="21"/>
      <c r="Y999" s="21"/>
      <c r="Z999" s="21"/>
      <c r="AA999" s="21"/>
      <c r="AB999" s="21"/>
    </row>
    <row r="1000" spans="1:28" ht="15.75" customHeight="1" x14ac:dyDescent="0.35">
      <c r="A1000" s="21"/>
      <c r="B1000" s="21"/>
      <c r="C1000" s="21"/>
      <c r="D1000" s="21"/>
      <c r="E1000" s="21"/>
      <c r="F1000" s="21"/>
      <c r="G1000" s="21"/>
      <c r="H1000" s="21"/>
      <c r="I1000" s="21"/>
      <c r="J1000" s="21"/>
      <c r="K1000" s="21"/>
      <c r="L1000" s="21"/>
      <c r="M1000" s="21"/>
      <c r="N1000" s="21"/>
      <c r="O1000" s="21"/>
      <c r="P1000" s="21"/>
      <c r="Q1000" s="21"/>
      <c r="R1000" s="21"/>
      <c r="S1000" s="21"/>
      <c r="T1000" s="21"/>
      <c r="U1000" s="21"/>
      <c r="V1000" s="21"/>
      <c r="W1000" s="21"/>
      <c r="X1000" s="21"/>
      <c r="Y1000" s="21"/>
      <c r="Z1000" s="21"/>
      <c r="AA1000" s="21"/>
      <c r="AB1000" s="21"/>
    </row>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AA1000"/>
  <sheetViews>
    <sheetView showGridLines="0" workbookViewId="0">
      <selection activeCell="F18" sqref="F18"/>
    </sheetView>
  </sheetViews>
  <sheetFormatPr defaultColWidth="11.1640625" defaultRowHeight="15" customHeight="1" x14ac:dyDescent="0.35"/>
  <cols>
    <col min="1" max="1" width="3.83203125" customWidth="1"/>
    <col min="2" max="2" width="28.33203125" customWidth="1"/>
    <col min="3" max="7" width="17.1640625" customWidth="1"/>
    <col min="8" max="27" width="11.08203125" customWidth="1"/>
  </cols>
  <sheetData>
    <row r="1" spans="1:27" ht="15" customHeight="1" x14ac:dyDescent="0.35">
      <c r="A1" s="1"/>
      <c r="B1" s="1"/>
      <c r="C1" s="1"/>
      <c r="D1" s="1"/>
      <c r="E1" s="1"/>
      <c r="F1" s="1"/>
      <c r="G1" s="1"/>
      <c r="H1" s="1"/>
      <c r="I1" s="1"/>
      <c r="J1" s="1"/>
      <c r="K1" s="1"/>
      <c r="L1" s="1"/>
      <c r="M1" s="1"/>
      <c r="N1" s="1"/>
      <c r="O1" s="1"/>
      <c r="P1" s="1"/>
      <c r="Q1" s="1"/>
      <c r="R1" s="1"/>
      <c r="S1" s="1"/>
      <c r="T1" s="1"/>
      <c r="U1" s="1"/>
      <c r="V1" s="1"/>
      <c r="W1" s="1"/>
      <c r="X1" s="1"/>
      <c r="Y1" s="1"/>
      <c r="Z1" s="1"/>
      <c r="AA1" s="1"/>
    </row>
    <row r="2" spans="1:27" ht="18.649999999999999" customHeight="1" x14ac:dyDescent="0.35">
      <c r="A2" s="1"/>
      <c r="B2" s="85" t="s">
        <v>119</v>
      </c>
      <c r="C2" s="129" t="s">
        <v>120</v>
      </c>
      <c r="D2" s="129" t="s">
        <v>121</v>
      </c>
      <c r="E2" s="130" t="s">
        <v>122</v>
      </c>
      <c r="F2" s="130" t="s">
        <v>123</v>
      </c>
      <c r="G2" s="131" t="s">
        <v>124</v>
      </c>
      <c r="H2" s="1"/>
      <c r="I2" s="1"/>
      <c r="J2" s="1"/>
      <c r="K2" s="1"/>
      <c r="L2" s="1"/>
      <c r="M2" s="1"/>
      <c r="N2" s="1"/>
      <c r="O2" s="1"/>
      <c r="P2" s="1"/>
      <c r="Q2" s="1"/>
      <c r="R2" s="1"/>
      <c r="S2" s="1"/>
      <c r="T2" s="1"/>
      <c r="U2" s="1"/>
      <c r="V2" s="1"/>
      <c r="W2" s="1"/>
      <c r="X2" s="1"/>
      <c r="Y2" s="1"/>
      <c r="Z2" s="1"/>
      <c r="AA2" s="1"/>
    </row>
    <row r="3" spans="1:27" ht="18.649999999999999" customHeight="1" x14ac:dyDescent="0.35">
      <c r="A3" s="1"/>
      <c r="B3" s="52" t="str">
        <f>'Input Data'!B47</f>
        <v>Coordinator</v>
      </c>
      <c r="C3" s="86">
        <v>1</v>
      </c>
      <c r="D3" s="17">
        <f>'Input Data'!C47*C3</f>
        <v>1128000</v>
      </c>
      <c r="E3" s="17">
        <f>D3*'Input Data'!$C$11</f>
        <v>381264</v>
      </c>
      <c r="F3" s="17">
        <f>(D3+E3)*'Input Data'!$C$51</f>
        <v>226389.6</v>
      </c>
      <c r="G3" s="31">
        <f t="shared" ref="G3:G6" si="0">SUM(D3:F3)</f>
        <v>1735653.6</v>
      </c>
      <c r="H3" s="1"/>
      <c r="I3" s="1"/>
      <c r="J3" s="1"/>
      <c r="K3" s="1"/>
      <c r="L3" s="1"/>
      <c r="M3" s="1"/>
      <c r="N3" s="1"/>
      <c r="O3" s="1"/>
      <c r="P3" s="1"/>
      <c r="Q3" s="1"/>
      <c r="R3" s="1"/>
      <c r="S3" s="1"/>
      <c r="T3" s="1"/>
      <c r="U3" s="1"/>
      <c r="V3" s="1"/>
      <c r="W3" s="1"/>
      <c r="X3" s="1"/>
      <c r="Y3" s="1"/>
      <c r="Z3" s="1"/>
      <c r="AA3" s="1"/>
    </row>
    <row r="4" spans="1:27" ht="18.649999999999999" customHeight="1" x14ac:dyDescent="0.35">
      <c r="A4" s="1"/>
      <c r="B4" s="52" t="str">
        <f>'Input Data'!B48</f>
        <v>Technical community manager</v>
      </c>
      <c r="C4" s="86">
        <v>1</v>
      </c>
      <c r="D4" s="17">
        <f>'Input Data'!C48*C4</f>
        <v>793200</v>
      </c>
      <c r="E4" s="17">
        <f>D4*'Input Data'!$C$11</f>
        <v>268101.60000000003</v>
      </c>
      <c r="F4" s="17">
        <f>(D4+E4)*'Input Data'!$C$51</f>
        <v>159195.24000000002</v>
      </c>
      <c r="G4" s="31">
        <f t="shared" si="0"/>
        <v>1220496.8400000001</v>
      </c>
      <c r="H4" s="1"/>
      <c r="I4" s="1"/>
      <c r="J4" s="1"/>
      <c r="K4" s="1"/>
      <c r="L4" s="1"/>
      <c r="M4" s="1"/>
      <c r="N4" s="1"/>
      <c r="O4" s="1"/>
      <c r="P4" s="1"/>
      <c r="Q4" s="1"/>
      <c r="R4" s="1"/>
      <c r="S4" s="1"/>
      <c r="T4" s="1"/>
      <c r="U4" s="1"/>
      <c r="V4" s="1"/>
      <c r="W4" s="1"/>
      <c r="X4" s="1"/>
      <c r="Y4" s="1"/>
      <c r="Z4" s="1"/>
      <c r="AA4" s="1"/>
    </row>
    <row r="5" spans="1:27" ht="18.649999999999999" customHeight="1" x14ac:dyDescent="0.35">
      <c r="A5" s="1"/>
      <c r="B5" s="52" t="str">
        <f>'Input Data'!B49</f>
        <v>Engagement and outreach manager</v>
      </c>
      <c r="C5" s="86">
        <v>3</v>
      </c>
      <c r="D5" s="17">
        <f>'Input Data'!C49*C5</f>
        <v>1872000</v>
      </c>
      <c r="E5" s="17">
        <f>D5*'Input Data'!$C$11</f>
        <v>632736</v>
      </c>
      <c r="F5" s="17">
        <f>(D5+E5)*'Input Data'!$C$51</f>
        <v>375710.39999999997</v>
      </c>
      <c r="G5" s="31">
        <f t="shared" si="0"/>
        <v>2880446.4</v>
      </c>
      <c r="H5" s="1"/>
      <c r="I5" s="1"/>
      <c r="J5" s="1"/>
      <c r="K5" s="1"/>
      <c r="L5" s="1"/>
      <c r="M5" s="1"/>
      <c r="N5" s="1"/>
      <c r="O5" s="1"/>
      <c r="P5" s="1"/>
      <c r="Q5" s="1"/>
      <c r="R5" s="1"/>
      <c r="S5" s="1"/>
      <c r="T5" s="1"/>
      <c r="U5" s="1"/>
      <c r="V5" s="1"/>
      <c r="W5" s="1"/>
      <c r="X5" s="1"/>
      <c r="Y5" s="1"/>
      <c r="Z5" s="1"/>
      <c r="AA5" s="1"/>
    </row>
    <row r="6" spans="1:27" ht="18.649999999999999" customHeight="1" x14ac:dyDescent="0.35">
      <c r="A6" s="1"/>
      <c r="B6" s="52" t="str">
        <f>'Input Data'!B50</f>
        <v>Legal and other support</v>
      </c>
      <c r="C6" s="86">
        <v>1</v>
      </c>
      <c r="D6" s="17">
        <f>'Input Data'!C50*C6</f>
        <v>669000</v>
      </c>
      <c r="E6" s="17">
        <f>D6*'Input Data'!$C$11</f>
        <v>226122.00000000003</v>
      </c>
      <c r="F6" s="17">
        <f>(D6+E6)*'Input Data'!$C$51</f>
        <v>134268.29999999999</v>
      </c>
      <c r="G6" s="31">
        <f t="shared" si="0"/>
        <v>1029390.3</v>
      </c>
      <c r="H6" s="1"/>
      <c r="I6" s="1"/>
      <c r="J6" s="1"/>
      <c r="K6" s="1"/>
      <c r="L6" s="1"/>
      <c r="M6" s="1"/>
      <c r="N6" s="1"/>
      <c r="O6" s="1"/>
      <c r="P6" s="1"/>
      <c r="Q6" s="1"/>
      <c r="R6" s="1"/>
      <c r="S6" s="1"/>
      <c r="T6" s="1"/>
      <c r="U6" s="1"/>
      <c r="V6" s="1"/>
      <c r="W6" s="1"/>
      <c r="X6" s="1"/>
      <c r="Y6" s="1"/>
      <c r="Z6" s="1"/>
      <c r="AA6" s="1"/>
    </row>
    <row r="7" spans="1:27" ht="10" customHeight="1" x14ac:dyDescent="0.35">
      <c r="A7" s="1"/>
      <c r="B7" s="52"/>
      <c r="C7" s="1"/>
      <c r="D7" s="17"/>
      <c r="E7" s="1"/>
      <c r="F7" s="1"/>
      <c r="G7" s="61"/>
      <c r="H7" s="1"/>
      <c r="I7" s="1"/>
      <c r="J7" s="1"/>
      <c r="K7" s="1"/>
      <c r="L7" s="1"/>
      <c r="M7" s="1"/>
      <c r="N7" s="1"/>
      <c r="O7" s="1"/>
      <c r="P7" s="1"/>
      <c r="Q7" s="1"/>
      <c r="R7" s="1"/>
      <c r="S7" s="1"/>
      <c r="T7" s="1"/>
      <c r="U7" s="1"/>
      <c r="V7" s="1"/>
      <c r="W7" s="1"/>
      <c r="X7" s="1"/>
      <c r="Y7" s="1"/>
      <c r="Z7" s="1"/>
      <c r="AA7" s="1"/>
    </row>
    <row r="8" spans="1:27" ht="18.649999999999999" customHeight="1" x14ac:dyDescent="0.35">
      <c r="A8" s="1"/>
      <c r="B8" s="52" t="s">
        <v>67</v>
      </c>
      <c r="C8" s="17"/>
      <c r="D8" s="17"/>
      <c r="E8" s="1"/>
      <c r="F8" s="1"/>
      <c r="G8" s="31">
        <f>'Input Data'!C52</f>
        <v>500000</v>
      </c>
      <c r="H8" s="1"/>
      <c r="I8" s="1"/>
      <c r="J8" s="1"/>
      <c r="K8" s="1"/>
      <c r="L8" s="1"/>
      <c r="M8" s="1"/>
      <c r="N8" s="1"/>
      <c r="O8" s="1"/>
      <c r="P8" s="1"/>
      <c r="Q8" s="1"/>
      <c r="R8" s="1"/>
      <c r="S8" s="1"/>
      <c r="T8" s="1"/>
      <c r="U8" s="1"/>
      <c r="V8" s="1"/>
      <c r="W8" s="1"/>
      <c r="X8" s="1"/>
      <c r="Y8" s="1"/>
      <c r="Z8" s="1"/>
      <c r="AA8" s="1"/>
    </row>
    <row r="9" spans="1:27" ht="10" customHeight="1" x14ac:dyDescent="0.35">
      <c r="A9" s="1"/>
      <c r="B9" s="52"/>
      <c r="C9" s="17"/>
      <c r="D9" s="17"/>
      <c r="E9" s="1"/>
      <c r="F9" s="1"/>
      <c r="G9" s="61"/>
      <c r="H9" s="1"/>
      <c r="I9" s="1"/>
      <c r="J9" s="1"/>
      <c r="K9" s="1"/>
      <c r="L9" s="1"/>
      <c r="M9" s="1"/>
      <c r="N9" s="1"/>
      <c r="O9" s="1"/>
      <c r="P9" s="1"/>
      <c r="Q9" s="1"/>
      <c r="R9" s="1"/>
      <c r="S9" s="1"/>
      <c r="T9" s="1"/>
      <c r="U9" s="1"/>
      <c r="V9" s="1"/>
      <c r="W9" s="1"/>
      <c r="X9" s="1"/>
      <c r="Y9" s="1"/>
      <c r="Z9" s="1"/>
      <c r="AA9" s="1"/>
    </row>
    <row r="10" spans="1:27" ht="18.649999999999999" customHeight="1" x14ac:dyDescent="0.35">
      <c r="A10" s="1"/>
      <c r="B10" s="87" t="s">
        <v>125</v>
      </c>
      <c r="C10" s="88"/>
      <c r="D10" s="88"/>
      <c r="E10" s="88"/>
      <c r="F10" s="88"/>
      <c r="G10" s="89">
        <f>SUM(G3:G9)</f>
        <v>7365987.1399999997</v>
      </c>
      <c r="H10" s="1"/>
      <c r="I10" s="1"/>
      <c r="J10" s="1"/>
      <c r="K10" s="1"/>
      <c r="L10" s="1"/>
      <c r="M10" s="1"/>
      <c r="N10" s="1"/>
      <c r="O10" s="1"/>
      <c r="P10" s="1"/>
      <c r="Q10" s="1"/>
      <c r="R10" s="1"/>
      <c r="S10" s="1"/>
      <c r="T10" s="1"/>
      <c r="U10" s="1"/>
      <c r="V10" s="1"/>
      <c r="W10" s="1"/>
      <c r="X10" s="1"/>
      <c r="Y10" s="1"/>
      <c r="Z10" s="1"/>
      <c r="AA10" s="1"/>
    </row>
    <row r="11" spans="1:27" ht="15" customHeight="1" x14ac:dyDescent="0.35">
      <c r="A11" s="1"/>
      <c r="B11" s="1"/>
      <c r="C11" s="1"/>
      <c r="D11" s="1"/>
      <c r="E11" s="1"/>
      <c r="F11" s="1"/>
      <c r="G11" s="1"/>
      <c r="H11" s="1"/>
      <c r="I11" s="1"/>
      <c r="J11" s="1"/>
      <c r="K11" s="1"/>
      <c r="L11" s="1"/>
      <c r="M11" s="1"/>
      <c r="N11" s="1"/>
      <c r="O11" s="1"/>
      <c r="P11" s="1"/>
      <c r="Q11" s="1"/>
      <c r="R11" s="1"/>
      <c r="S11" s="1"/>
      <c r="T11" s="1"/>
      <c r="U11" s="1"/>
      <c r="V11" s="1"/>
      <c r="W11" s="1"/>
      <c r="X11" s="1"/>
      <c r="Y11" s="1"/>
      <c r="Z11" s="1"/>
      <c r="AA11" s="1"/>
    </row>
    <row r="12" spans="1:27" ht="15" customHeight="1" x14ac:dyDescent="0.35">
      <c r="A12" s="1"/>
      <c r="B12" s="1"/>
      <c r="C12" s="1"/>
      <c r="D12" s="1"/>
      <c r="E12" s="1"/>
      <c r="F12" s="1"/>
      <c r="G12" s="1"/>
      <c r="H12" s="1"/>
      <c r="I12" s="1"/>
      <c r="J12" s="1"/>
      <c r="K12" s="1"/>
      <c r="L12" s="1"/>
      <c r="M12" s="1"/>
      <c r="N12" s="1"/>
      <c r="O12" s="1"/>
      <c r="P12" s="1"/>
      <c r="Q12" s="1"/>
      <c r="R12" s="1"/>
      <c r="S12" s="1"/>
      <c r="T12" s="1"/>
      <c r="U12" s="1"/>
      <c r="V12" s="1"/>
      <c r="W12" s="1"/>
      <c r="X12" s="1"/>
      <c r="Y12" s="1"/>
      <c r="Z12" s="1"/>
      <c r="AA12" s="1"/>
    </row>
    <row r="13" spans="1:27" ht="15" customHeight="1" x14ac:dyDescent="0.35">
      <c r="A13" s="1"/>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5" customHeight="1" x14ac:dyDescent="0.35">
      <c r="A14" s="1"/>
      <c r="B14" s="1"/>
      <c r="C14" s="1"/>
      <c r="D14" s="1"/>
      <c r="E14" s="1"/>
      <c r="F14" s="90"/>
      <c r="G14" s="91"/>
      <c r="H14" s="91"/>
      <c r="I14" s="91"/>
      <c r="J14" s="1"/>
      <c r="K14" s="1"/>
      <c r="L14" s="1"/>
      <c r="M14" s="1"/>
      <c r="N14" s="1"/>
      <c r="O14" s="1"/>
      <c r="P14" s="1"/>
      <c r="Q14" s="1"/>
      <c r="R14" s="1"/>
      <c r="S14" s="1"/>
      <c r="T14" s="1"/>
      <c r="U14" s="1"/>
      <c r="V14" s="1"/>
      <c r="W14" s="1"/>
      <c r="X14" s="1"/>
      <c r="Y14" s="1"/>
      <c r="Z14" s="1"/>
      <c r="AA14" s="1"/>
    </row>
    <row r="15" spans="1:27" ht="15" customHeight="1" x14ac:dyDescent="0.35">
      <c r="A15" s="1"/>
      <c r="B15" s="1"/>
      <c r="C15" s="1"/>
      <c r="D15" s="1"/>
      <c r="E15" s="1"/>
      <c r="F15" s="91"/>
      <c r="G15" s="91"/>
      <c r="H15" s="91"/>
      <c r="I15" s="91"/>
      <c r="J15" s="1"/>
      <c r="K15" s="1"/>
      <c r="L15" s="1"/>
      <c r="M15" s="1"/>
      <c r="N15" s="1"/>
      <c r="O15" s="1"/>
      <c r="P15" s="1"/>
      <c r="Q15" s="1"/>
      <c r="R15" s="1"/>
      <c r="S15" s="1"/>
      <c r="T15" s="1"/>
      <c r="U15" s="1"/>
      <c r="V15" s="1"/>
      <c r="W15" s="1"/>
      <c r="X15" s="1"/>
      <c r="Y15" s="1"/>
      <c r="Z15" s="1"/>
      <c r="AA15" s="1"/>
    </row>
    <row r="16" spans="1:27" ht="15" customHeight="1" x14ac:dyDescent="0.35">
      <c r="A16" s="1"/>
      <c r="B16" s="1"/>
      <c r="C16" s="1"/>
      <c r="D16" s="1"/>
      <c r="E16" s="1"/>
      <c r="F16" s="91"/>
      <c r="G16" s="91"/>
      <c r="H16" s="91"/>
      <c r="I16" s="91"/>
      <c r="J16" s="1"/>
      <c r="K16" s="1"/>
      <c r="L16" s="1"/>
      <c r="M16" s="1"/>
      <c r="N16" s="1"/>
      <c r="O16" s="1"/>
      <c r="P16" s="1"/>
      <c r="Q16" s="1"/>
      <c r="R16" s="1"/>
      <c r="S16" s="1"/>
      <c r="T16" s="1"/>
      <c r="U16" s="1"/>
      <c r="V16" s="1"/>
      <c r="W16" s="1"/>
      <c r="X16" s="1"/>
      <c r="Y16" s="1"/>
      <c r="Z16" s="1"/>
      <c r="AA16" s="1"/>
    </row>
    <row r="17" spans="1:27" ht="15" customHeight="1" x14ac:dyDescent="0.35">
      <c r="A17" s="1"/>
      <c r="B17" s="1"/>
      <c r="C17" s="1"/>
      <c r="D17" s="1"/>
      <c r="E17" s="1"/>
      <c r="F17" s="91"/>
      <c r="G17" s="91"/>
      <c r="H17" s="91"/>
      <c r="I17" s="91"/>
      <c r="J17" s="1"/>
      <c r="K17" s="1"/>
      <c r="L17" s="1"/>
      <c r="M17" s="1"/>
      <c r="N17" s="1"/>
      <c r="O17" s="1"/>
      <c r="P17" s="1"/>
      <c r="Q17" s="1"/>
      <c r="R17" s="1"/>
      <c r="S17" s="1"/>
      <c r="T17" s="1"/>
      <c r="U17" s="1"/>
      <c r="V17" s="1"/>
      <c r="W17" s="1"/>
      <c r="X17" s="1"/>
      <c r="Y17" s="1"/>
      <c r="Z17" s="1"/>
      <c r="AA17" s="1"/>
    </row>
    <row r="18" spans="1:27" ht="15" customHeight="1" x14ac:dyDescent="0.35">
      <c r="A18" s="1"/>
      <c r="B18" s="1"/>
      <c r="C18" s="1"/>
      <c r="D18" s="1"/>
      <c r="E18" s="1"/>
      <c r="F18" s="91"/>
      <c r="G18" s="91"/>
      <c r="H18" s="91"/>
      <c r="I18" s="91"/>
      <c r="J18" s="1"/>
      <c r="K18" s="1"/>
      <c r="L18" s="1"/>
      <c r="M18" s="1"/>
      <c r="N18" s="1"/>
      <c r="O18" s="1"/>
      <c r="P18" s="1"/>
      <c r="Q18" s="1"/>
      <c r="R18" s="1"/>
      <c r="S18" s="1"/>
      <c r="T18" s="1"/>
      <c r="U18" s="1"/>
      <c r="V18" s="1"/>
      <c r="W18" s="1"/>
      <c r="X18" s="1"/>
      <c r="Y18" s="1"/>
      <c r="Z18" s="1"/>
      <c r="AA18" s="1"/>
    </row>
    <row r="19" spans="1:27" ht="17.25" customHeight="1" x14ac:dyDescent="0.35">
      <c r="A19" s="1"/>
      <c r="B19" s="1"/>
      <c r="C19" s="1"/>
      <c r="D19" s="1"/>
      <c r="E19" s="1"/>
      <c r="F19" s="91"/>
      <c r="G19" s="91"/>
      <c r="H19" s="91"/>
      <c r="I19" s="91"/>
      <c r="J19" s="1"/>
      <c r="K19" s="1"/>
      <c r="L19" s="1"/>
      <c r="M19" s="1"/>
      <c r="N19" s="1"/>
      <c r="O19" s="1"/>
      <c r="P19" s="1"/>
      <c r="Q19" s="1"/>
      <c r="R19" s="1"/>
      <c r="S19" s="1"/>
      <c r="T19" s="1"/>
      <c r="U19" s="1"/>
      <c r="V19" s="1"/>
      <c r="W19" s="1"/>
      <c r="X19" s="1"/>
      <c r="Y19" s="1"/>
      <c r="Z19" s="1"/>
      <c r="AA19" s="1"/>
    </row>
    <row r="20" spans="1:27" ht="15" customHeight="1" x14ac:dyDescent="0.35">
      <c r="A20" s="1"/>
      <c r="B20" s="1"/>
      <c r="C20" s="1"/>
      <c r="D20" s="1"/>
      <c r="E20" s="1"/>
      <c r="F20" s="1"/>
      <c r="G20" s="1"/>
      <c r="H20" s="1"/>
      <c r="I20" s="1"/>
      <c r="J20" s="1"/>
      <c r="K20" s="1"/>
      <c r="L20" s="1"/>
      <c r="M20" s="1"/>
      <c r="N20" s="1"/>
      <c r="O20" s="1"/>
      <c r="P20" s="1"/>
      <c r="Q20" s="1"/>
      <c r="R20" s="1"/>
      <c r="S20" s="1"/>
      <c r="T20" s="1"/>
      <c r="U20" s="1"/>
      <c r="V20" s="1"/>
      <c r="W20" s="1"/>
      <c r="X20" s="1"/>
      <c r="Y20" s="1"/>
      <c r="Z20" s="1"/>
      <c r="AA20" s="1"/>
    </row>
    <row r="21" spans="1:27" ht="15" customHeight="1" x14ac:dyDescent="0.55000000000000004">
      <c r="A21" s="1"/>
      <c r="B21" s="1"/>
      <c r="C21" s="1"/>
      <c r="D21" s="1"/>
      <c r="E21" s="1"/>
      <c r="F21" s="1"/>
      <c r="G21" s="1"/>
      <c r="H21" s="1"/>
      <c r="I21" s="1"/>
      <c r="J21" s="1"/>
      <c r="K21" s="1"/>
      <c r="L21" s="1"/>
      <c r="M21" s="1"/>
      <c r="N21" s="1"/>
      <c r="O21" s="1"/>
      <c r="P21" s="1"/>
      <c r="Q21" s="1"/>
      <c r="R21" s="1"/>
      <c r="S21" s="1"/>
      <c r="T21" s="1"/>
      <c r="U21" s="1"/>
      <c r="V21" s="1"/>
      <c r="W21" s="1"/>
      <c r="X21" s="1"/>
      <c r="Y21" s="1"/>
      <c r="Z21" s="1"/>
      <c r="AA21" s="1"/>
    </row>
    <row r="22" spans="1:27" ht="15.75" customHeight="1" x14ac:dyDescent="0.55000000000000004">
      <c r="A22" s="1"/>
      <c r="B22" s="1"/>
      <c r="C22" s="1"/>
      <c r="D22" s="1"/>
      <c r="E22" s="1"/>
      <c r="F22" s="1"/>
      <c r="G22" s="1"/>
      <c r="H22" s="1"/>
      <c r="I22" s="1"/>
      <c r="J22" s="1"/>
      <c r="K22" s="1"/>
      <c r="L22" s="1"/>
      <c r="M22" s="1"/>
      <c r="N22" s="1"/>
      <c r="O22" s="1"/>
      <c r="P22" s="1"/>
      <c r="Q22" s="1"/>
      <c r="R22" s="1"/>
      <c r="S22" s="1"/>
      <c r="T22" s="1"/>
      <c r="U22" s="1"/>
      <c r="V22" s="1"/>
      <c r="W22" s="1"/>
      <c r="X22" s="1"/>
      <c r="Y22" s="1"/>
      <c r="Z22" s="1"/>
      <c r="AA22" s="1"/>
    </row>
    <row r="23" spans="1:27" ht="15.75" customHeight="1" x14ac:dyDescent="0.55000000000000004">
      <c r="A23" s="1"/>
      <c r="B23" s="1"/>
      <c r="C23" s="1"/>
      <c r="D23" s="1"/>
      <c r="E23" s="1"/>
      <c r="F23" s="1"/>
      <c r="G23" s="1"/>
      <c r="H23" s="1"/>
      <c r="I23" s="1"/>
      <c r="J23" s="1"/>
      <c r="K23" s="1"/>
      <c r="L23" s="1"/>
      <c r="M23" s="1"/>
      <c r="N23" s="1"/>
      <c r="O23" s="1"/>
      <c r="P23" s="1"/>
      <c r="Q23" s="1"/>
      <c r="R23" s="1"/>
      <c r="S23" s="1"/>
      <c r="T23" s="1"/>
      <c r="U23" s="1"/>
      <c r="V23" s="1"/>
      <c r="W23" s="1"/>
      <c r="X23" s="1"/>
      <c r="Y23" s="1"/>
      <c r="Z23" s="1"/>
      <c r="AA23" s="1"/>
    </row>
    <row r="24" spans="1:27" ht="15.75" customHeight="1" x14ac:dyDescent="0.55000000000000004">
      <c r="A24" s="1"/>
      <c r="B24" s="1"/>
      <c r="C24" s="1"/>
      <c r="D24" s="1"/>
      <c r="E24" s="1"/>
      <c r="F24" s="1"/>
      <c r="G24" s="1"/>
      <c r="H24" s="1"/>
      <c r="I24" s="1"/>
      <c r="J24" s="1"/>
      <c r="K24" s="1"/>
      <c r="L24" s="1"/>
      <c r="M24" s="1"/>
      <c r="N24" s="1"/>
      <c r="O24" s="1"/>
      <c r="P24" s="1"/>
      <c r="Q24" s="1"/>
      <c r="R24" s="1"/>
      <c r="S24" s="1"/>
      <c r="T24" s="1"/>
      <c r="U24" s="1"/>
      <c r="V24" s="1"/>
      <c r="W24" s="1"/>
      <c r="X24" s="1"/>
      <c r="Y24" s="1"/>
      <c r="Z24" s="1"/>
      <c r="AA24" s="1"/>
    </row>
    <row r="25" spans="1:27" ht="15.75" customHeight="1" x14ac:dyDescent="0.55000000000000004">
      <c r="A25" s="1"/>
      <c r="B25" s="1"/>
      <c r="C25" s="1"/>
      <c r="D25" s="1"/>
      <c r="E25" s="1"/>
      <c r="F25" s="1"/>
      <c r="G25" s="1"/>
      <c r="H25" s="1"/>
      <c r="I25" s="1"/>
      <c r="J25" s="1"/>
      <c r="K25" s="1"/>
      <c r="L25" s="1"/>
      <c r="M25" s="1"/>
      <c r="N25" s="1"/>
      <c r="O25" s="1"/>
      <c r="P25" s="1"/>
      <c r="Q25" s="1"/>
      <c r="R25" s="1"/>
      <c r="S25" s="1"/>
      <c r="T25" s="1"/>
      <c r="U25" s="1"/>
      <c r="V25" s="1"/>
      <c r="W25" s="1"/>
      <c r="X25" s="1"/>
      <c r="Y25" s="1"/>
      <c r="Z25" s="1"/>
      <c r="AA25" s="1"/>
    </row>
    <row r="26" spans="1:27" ht="15.75" customHeight="1" x14ac:dyDescent="0.55000000000000004">
      <c r="A26" s="1"/>
      <c r="B26" s="1"/>
      <c r="C26" s="1"/>
      <c r="D26" s="1"/>
      <c r="E26" s="1"/>
      <c r="F26" s="1"/>
      <c r="G26" s="1"/>
      <c r="H26" s="1"/>
      <c r="I26" s="1"/>
      <c r="J26" s="1"/>
      <c r="K26" s="1"/>
      <c r="L26" s="1"/>
      <c r="M26" s="1"/>
      <c r="N26" s="1"/>
      <c r="O26" s="1"/>
      <c r="P26" s="1"/>
      <c r="Q26" s="1"/>
      <c r="R26" s="1"/>
      <c r="S26" s="1"/>
      <c r="T26" s="1"/>
      <c r="U26" s="1"/>
      <c r="V26" s="1"/>
      <c r="W26" s="1"/>
      <c r="X26" s="1"/>
      <c r="Y26" s="1"/>
      <c r="Z26" s="1"/>
      <c r="AA26" s="1"/>
    </row>
    <row r="27" spans="1:27" ht="15.75" customHeight="1" x14ac:dyDescent="0.55000000000000004">
      <c r="A27" s="1"/>
      <c r="B27" s="1"/>
      <c r="C27" s="1"/>
      <c r="D27" s="1"/>
      <c r="E27" s="1"/>
      <c r="F27" s="1"/>
      <c r="G27" s="1"/>
      <c r="H27" s="1"/>
      <c r="I27" s="1"/>
      <c r="J27" s="1"/>
      <c r="K27" s="1"/>
      <c r="L27" s="1"/>
      <c r="M27" s="1"/>
      <c r="N27" s="1"/>
      <c r="O27" s="1"/>
      <c r="P27" s="1"/>
      <c r="Q27" s="1"/>
      <c r="R27" s="1"/>
      <c r="S27" s="1"/>
      <c r="T27" s="1"/>
      <c r="U27" s="1"/>
      <c r="V27" s="1"/>
      <c r="W27" s="1"/>
      <c r="X27" s="1"/>
      <c r="Y27" s="1"/>
      <c r="Z27" s="1"/>
      <c r="AA27" s="1"/>
    </row>
    <row r="28" spans="1:27" ht="15.75" customHeight="1" x14ac:dyDescent="0.55000000000000004">
      <c r="A28" s="1"/>
      <c r="B28" s="1"/>
      <c r="C28" s="1"/>
      <c r="D28" s="1"/>
      <c r="E28" s="1"/>
      <c r="F28" s="1"/>
      <c r="G28" s="1"/>
      <c r="H28" s="1"/>
      <c r="I28" s="1"/>
      <c r="J28" s="1"/>
      <c r="K28" s="1"/>
      <c r="L28" s="1"/>
      <c r="M28" s="1"/>
      <c r="N28" s="1"/>
      <c r="O28" s="1"/>
      <c r="P28" s="1"/>
      <c r="Q28" s="1"/>
      <c r="R28" s="1"/>
      <c r="S28" s="1"/>
      <c r="T28" s="1"/>
      <c r="U28" s="1"/>
      <c r="V28" s="1"/>
      <c r="W28" s="1"/>
      <c r="X28" s="1"/>
      <c r="Y28" s="1"/>
      <c r="Z28" s="1"/>
      <c r="AA28" s="1"/>
    </row>
    <row r="29" spans="1:27" ht="15.75" customHeight="1" x14ac:dyDescent="0.55000000000000004">
      <c r="A29" s="1"/>
      <c r="B29" s="1"/>
      <c r="C29" s="1"/>
      <c r="D29" s="1"/>
      <c r="E29" s="1"/>
      <c r="F29" s="1"/>
      <c r="G29" s="1"/>
      <c r="H29" s="1"/>
      <c r="I29" s="1"/>
      <c r="J29" s="1"/>
      <c r="K29" s="1"/>
      <c r="L29" s="1"/>
      <c r="M29" s="1"/>
      <c r="N29" s="1"/>
      <c r="O29" s="1"/>
      <c r="P29" s="1"/>
      <c r="Q29" s="1"/>
      <c r="R29" s="1"/>
      <c r="S29" s="1"/>
      <c r="T29" s="1"/>
      <c r="U29" s="1"/>
      <c r="V29" s="1"/>
      <c r="W29" s="1"/>
      <c r="X29" s="1"/>
      <c r="Y29" s="1"/>
      <c r="Z29" s="1"/>
      <c r="AA29" s="1"/>
    </row>
    <row r="30" spans="1:27" ht="15.75" customHeight="1" x14ac:dyDescent="0.55000000000000004">
      <c r="A30" s="1"/>
      <c r="B30" s="1"/>
      <c r="C30" s="1"/>
      <c r="D30" s="1"/>
      <c r="E30" s="1"/>
      <c r="F30" s="1"/>
      <c r="G30" s="1"/>
      <c r="H30" s="1"/>
      <c r="I30" s="1"/>
      <c r="J30" s="1"/>
      <c r="K30" s="1"/>
      <c r="L30" s="1"/>
      <c r="M30" s="1"/>
      <c r="N30" s="1"/>
      <c r="O30" s="1"/>
      <c r="P30" s="1"/>
      <c r="Q30" s="1"/>
      <c r="R30" s="1"/>
      <c r="S30" s="1"/>
      <c r="T30" s="1"/>
      <c r="U30" s="1"/>
      <c r="V30" s="1"/>
      <c r="W30" s="1"/>
      <c r="X30" s="1"/>
      <c r="Y30" s="1"/>
      <c r="Z30" s="1"/>
      <c r="AA30" s="1"/>
    </row>
    <row r="31" spans="1:27" ht="15.75" customHeight="1" x14ac:dyDescent="0.55000000000000004">
      <c r="A31" s="1"/>
      <c r="B31" s="1"/>
      <c r="C31" s="1"/>
      <c r="D31" s="1"/>
      <c r="E31" s="1"/>
      <c r="F31" s="1"/>
      <c r="G31" s="1"/>
      <c r="H31" s="1"/>
      <c r="I31" s="1"/>
      <c r="J31" s="1"/>
      <c r="K31" s="1"/>
      <c r="L31" s="1"/>
      <c r="M31" s="1"/>
      <c r="N31" s="1"/>
      <c r="O31" s="1"/>
      <c r="P31" s="1"/>
      <c r="Q31" s="1"/>
      <c r="R31" s="1"/>
      <c r="S31" s="1"/>
      <c r="T31" s="1"/>
      <c r="U31" s="1"/>
      <c r="V31" s="1"/>
      <c r="W31" s="1"/>
      <c r="X31" s="1"/>
      <c r="Y31" s="1"/>
      <c r="Z31" s="1"/>
      <c r="AA31" s="1"/>
    </row>
    <row r="32" spans="1:27" ht="15.75" customHeight="1" x14ac:dyDescent="0.55000000000000004">
      <c r="A32" s="1"/>
      <c r="B32" s="1"/>
      <c r="C32" s="1"/>
      <c r="D32" s="1"/>
      <c r="E32" s="1"/>
      <c r="F32" s="1"/>
      <c r="G32" s="1"/>
      <c r="H32" s="1"/>
      <c r="I32" s="1"/>
      <c r="J32" s="1"/>
      <c r="K32" s="1"/>
      <c r="L32" s="1"/>
      <c r="M32" s="1"/>
      <c r="N32" s="1"/>
      <c r="O32" s="1"/>
      <c r="P32" s="1"/>
      <c r="Q32" s="1"/>
      <c r="R32" s="1"/>
      <c r="S32" s="1"/>
      <c r="T32" s="1"/>
      <c r="U32" s="1"/>
      <c r="V32" s="1"/>
      <c r="W32" s="1"/>
      <c r="X32" s="1"/>
      <c r="Y32" s="1"/>
      <c r="Z32" s="1"/>
      <c r="AA32" s="1"/>
    </row>
    <row r="33" spans="1:27" ht="15.75" customHeight="1" x14ac:dyDescent="0.55000000000000004">
      <c r="A33" s="1"/>
      <c r="B33" s="1"/>
      <c r="C33" s="1"/>
      <c r="D33" s="1"/>
      <c r="E33" s="1"/>
      <c r="F33" s="1"/>
      <c r="G33" s="1"/>
      <c r="H33" s="1"/>
      <c r="I33" s="1"/>
      <c r="J33" s="1"/>
      <c r="K33" s="1"/>
      <c r="L33" s="1"/>
      <c r="M33" s="1"/>
      <c r="N33" s="1"/>
      <c r="O33" s="1"/>
      <c r="P33" s="1"/>
      <c r="Q33" s="1"/>
      <c r="R33" s="1"/>
      <c r="S33" s="1"/>
      <c r="T33" s="1"/>
      <c r="U33" s="1"/>
      <c r="V33" s="1"/>
      <c r="W33" s="1"/>
      <c r="X33" s="1"/>
      <c r="Y33" s="1"/>
      <c r="Z33" s="1"/>
      <c r="AA33" s="1"/>
    </row>
    <row r="34" spans="1:27" ht="15.75" customHeight="1" x14ac:dyDescent="0.55000000000000004">
      <c r="A34" s="1"/>
      <c r="B34" s="1"/>
      <c r="C34" s="1"/>
      <c r="D34" s="1"/>
      <c r="E34" s="1"/>
      <c r="F34" s="1"/>
      <c r="G34" s="1"/>
      <c r="H34" s="1"/>
      <c r="I34" s="1"/>
      <c r="J34" s="1"/>
      <c r="K34" s="1"/>
      <c r="L34" s="1"/>
      <c r="M34" s="1"/>
      <c r="N34" s="1"/>
      <c r="O34" s="1"/>
      <c r="P34" s="1"/>
      <c r="Q34" s="1"/>
      <c r="R34" s="1"/>
      <c r="S34" s="1"/>
      <c r="T34" s="1"/>
      <c r="U34" s="1"/>
      <c r="V34" s="1"/>
      <c r="W34" s="1"/>
      <c r="X34" s="1"/>
      <c r="Y34" s="1"/>
      <c r="Z34" s="1"/>
      <c r="AA34" s="1"/>
    </row>
    <row r="35" spans="1:27" ht="15.75" customHeight="1" x14ac:dyDescent="0.55000000000000004">
      <c r="A35" s="1"/>
      <c r="B35" s="1"/>
      <c r="C35" s="1"/>
      <c r="D35" s="1"/>
      <c r="E35" s="1"/>
      <c r="F35" s="1"/>
      <c r="G35" s="1"/>
      <c r="H35" s="1"/>
      <c r="I35" s="1"/>
      <c r="J35" s="1"/>
      <c r="K35" s="1"/>
      <c r="L35" s="1"/>
      <c r="M35" s="1"/>
      <c r="N35" s="1"/>
      <c r="O35" s="1"/>
      <c r="P35" s="1"/>
      <c r="Q35" s="1"/>
      <c r="R35" s="1"/>
      <c r="S35" s="1"/>
      <c r="T35" s="1"/>
      <c r="U35" s="1"/>
      <c r="V35" s="1"/>
      <c r="W35" s="1"/>
      <c r="X35" s="1"/>
      <c r="Y35" s="1"/>
      <c r="Z35" s="1"/>
      <c r="AA35" s="1"/>
    </row>
    <row r="36" spans="1:27" ht="15.75" customHeight="1" x14ac:dyDescent="0.55000000000000004">
      <c r="A36" s="1"/>
      <c r="B36" s="1"/>
      <c r="C36" s="1"/>
      <c r="D36" s="1"/>
      <c r="E36" s="1"/>
      <c r="F36" s="1"/>
      <c r="G36" s="1"/>
      <c r="H36" s="1"/>
      <c r="I36" s="1"/>
      <c r="J36" s="1"/>
      <c r="K36" s="1"/>
      <c r="L36" s="1"/>
      <c r="M36" s="1"/>
      <c r="N36" s="1"/>
      <c r="O36" s="1"/>
      <c r="P36" s="1"/>
      <c r="Q36" s="1"/>
      <c r="R36" s="1"/>
      <c r="S36" s="1"/>
      <c r="T36" s="1"/>
      <c r="U36" s="1"/>
      <c r="V36" s="1"/>
      <c r="W36" s="1"/>
      <c r="X36" s="1"/>
      <c r="Y36" s="1"/>
      <c r="Z36" s="1"/>
      <c r="AA36" s="1"/>
    </row>
    <row r="37" spans="1:27" ht="15.75" customHeight="1" x14ac:dyDescent="0.55000000000000004">
      <c r="A37" s="1"/>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5.75" customHeight="1" x14ac:dyDescent="0.55000000000000004">
      <c r="A38" s="1"/>
      <c r="B38" s="1"/>
      <c r="C38" s="1"/>
      <c r="D38" s="1"/>
      <c r="E38" s="1"/>
      <c r="F38" s="1"/>
      <c r="G38" s="1"/>
      <c r="H38" s="1"/>
      <c r="I38" s="1"/>
      <c r="J38" s="1"/>
      <c r="K38" s="1"/>
      <c r="L38" s="1"/>
      <c r="M38" s="1"/>
      <c r="N38" s="1"/>
      <c r="O38" s="1"/>
      <c r="P38" s="1"/>
      <c r="Q38" s="1"/>
      <c r="R38" s="1"/>
      <c r="S38" s="1"/>
      <c r="T38" s="1"/>
      <c r="U38" s="1"/>
      <c r="V38" s="1"/>
      <c r="W38" s="1"/>
      <c r="X38" s="1"/>
      <c r="Y38" s="1"/>
      <c r="Z38" s="1"/>
      <c r="AA38" s="1"/>
    </row>
    <row r="39" spans="1:27" ht="15.75" customHeight="1" x14ac:dyDescent="0.55000000000000004">
      <c r="A39" s="1"/>
      <c r="B39" s="1"/>
      <c r="C39" s="1"/>
      <c r="D39" s="1"/>
      <c r="E39" s="1"/>
      <c r="F39" s="1"/>
      <c r="G39" s="1"/>
      <c r="H39" s="1"/>
      <c r="I39" s="1"/>
      <c r="J39" s="1"/>
      <c r="K39" s="1"/>
      <c r="L39" s="1"/>
      <c r="M39" s="1"/>
      <c r="N39" s="1"/>
      <c r="O39" s="1"/>
      <c r="P39" s="1"/>
      <c r="Q39" s="1"/>
      <c r="R39" s="1"/>
      <c r="S39" s="1"/>
      <c r="T39" s="1"/>
      <c r="U39" s="1"/>
      <c r="V39" s="1"/>
      <c r="W39" s="1"/>
      <c r="X39" s="1"/>
      <c r="Y39" s="1"/>
      <c r="Z39" s="1"/>
      <c r="AA39" s="1"/>
    </row>
    <row r="40" spans="1:27" ht="15.75" customHeight="1" x14ac:dyDescent="0.55000000000000004">
      <c r="A40" s="1"/>
      <c r="B40" s="1"/>
      <c r="C40" s="1"/>
      <c r="D40" s="1"/>
      <c r="E40" s="1"/>
      <c r="F40" s="1"/>
      <c r="G40" s="1"/>
      <c r="H40" s="1"/>
      <c r="I40" s="1"/>
      <c r="J40" s="1"/>
      <c r="K40" s="1"/>
      <c r="L40" s="1"/>
      <c r="M40" s="1"/>
      <c r="N40" s="1"/>
      <c r="O40" s="1"/>
      <c r="P40" s="1"/>
      <c r="Q40" s="1"/>
      <c r="R40" s="1"/>
      <c r="S40" s="1"/>
      <c r="T40" s="1"/>
      <c r="U40" s="1"/>
      <c r="V40" s="1"/>
      <c r="W40" s="1"/>
      <c r="X40" s="1"/>
      <c r="Y40" s="1"/>
      <c r="Z40" s="1"/>
      <c r="AA40" s="1"/>
    </row>
    <row r="41" spans="1:27" ht="15.75" customHeight="1" x14ac:dyDescent="0.55000000000000004">
      <c r="A41" s="1"/>
      <c r="B41" s="1"/>
      <c r="C41" s="1"/>
      <c r="D41" s="1"/>
      <c r="E41" s="1"/>
      <c r="F41" s="1"/>
      <c r="G41" s="1"/>
      <c r="H41" s="1"/>
      <c r="I41" s="1"/>
      <c r="J41" s="1"/>
      <c r="K41" s="1"/>
      <c r="L41" s="1"/>
      <c r="M41" s="1"/>
      <c r="N41" s="1"/>
      <c r="O41" s="1"/>
      <c r="P41" s="1"/>
      <c r="Q41" s="1"/>
      <c r="R41" s="1"/>
      <c r="S41" s="1"/>
      <c r="T41" s="1"/>
      <c r="U41" s="1"/>
      <c r="V41" s="1"/>
      <c r="W41" s="1"/>
      <c r="X41" s="1"/>
      <c r="Y41" s="1"/>
      <c r="Z41" s="1"/>
      <c r="AA41" s="1"/>
    </row>
    <row r="42" spans="1:27" ht="15.75" customHeight="1" x14ac:dyDescent="0.55000000000000004">
      <c r="A42" s="1"/>
      <c r="B42" s="1"/>
      <c r="C42" s="1"/>
      <c r="D42" s="1"/>
      <c r="E42" s="1"/>
      <c r="F42" s="1"/>
      <c r="G42" s="1"/>
      <c r="H42" s="1"/>
      <c r="I42" s="1"/>
      <c r="J42" s="1"/>
      <c r="K42" s="1"/>
      <c r="L42" s="1"/>
      <c r="M42" s="1"/>
      <c r="N42" s="1"/>
      <c r="O42" s="1"/>
      <c r="P42" s="1"/>
      <c r="Q42" s="1"/>
      <c r="R42" s="1"/>
      <c r="S42" s="1"/>
      <c r="T42" s="1"/>
      <c r="U42" s="1"/>
      <c r="V42" s="1"/>
      <c r="W42" s="1"/>
      <c r="X42" s="1"/>
      <c r="Y42" s="1"/>
      <c r="Z42" s="1"/>
      <c r="AA42" s="1"/>
    </row>
    <row r="43" spans="1:27" ht="15.75" customHeight="1" x14ac:dyDescent="0.55000000000000004">
      <c r="A43" s="1"/>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15.75" customHeight="1" x14ac:dyDescent="0.55000000000000004">
      <c r="A44" s="1"/>
      <c r="B44" s="1"/>
      <c r="C44" s="1"/>
      <c r="D44" s="1"/>
      <c r="E44" s="1"/>
      <c r="F44" s="1"/>
      <c r="G44" s="1"/>
      <c r="H44" s="1"/>
      <c r="I44" s="1"/>
      <c r="J44" s="1"/>
      <c r="K44" s="1"/>
      <c r="L44" s="1"/>
      <c r="M44" s="1"/>
      <c r="N44" s="1"/>
      <c r="O44" s="1"/>
      <c r="P44" s="1"/>
      <c r="Q44" s="1"/>
      <c r="R44" s="1"/>
      <c r="S44" s="1"/>
      <c r="T44" s="1"/>
      <c r="U44" s="1"/>
      <c r="V44" s="1"/>
      <c r="W44" s="1"/>
      <c r="X44" s="1"/>
      <c r="Y44" s="1"/>
      <c r="Z44" s="1"/>
      <c r="AA44" s="1"/>
    </row>
    <row r="45" spans="1:27" ht="15.75" customHeight="1" x14ac:dyDescent="0.55000000000000004">
      <c r="A45" s="1"/>
      <c r="B45" s="1"/>
      <c r="C45" s="1"/>
      <c r="D45" s="1"/>
      <c r="E45" s="1"/>
      <c r="F45" s="1"/>
      <c r="G45" s="1"/>
      <c r="H45" s="1"/>
      <c r="I45" s="1"/>
      <c r="J45" s="1"/>
      <c r="K45" s="1"/>
      <c r="L45" s="1"/>
      <c r="M45" s="1"/>
      <c r="N45" s="1"/>
      <c r="O45" s="1"/>
      <c r="P45" s="1"/>
      <c r="Q45" s="1"/>
      <c r="R45" s="1"/>
      <c r="S45" s="1"/>
      <c r="T45" s="1"/>
      <c r="U45" s="1"/>
      <c r="V45" s="1"/>
      <c r="W45" s="1"/>
      <c r="X45" s="1"/>
      <c r="Y45" s="1"/>
      <c r="Z45" s="1"/>
      <c r="AA45" s="1"/>
    </row>
    <row r="46" spans="1:27" ht="15.75" customHeight="1" x14ac:dyDescent="0.55000000000000004">
      <c r="A46" s="1"/>
      <c r="B46" s="1"/>
      <c r="C46" s="1"/>
      <c r="D46" s="1"/>
      <c r="E46" s="1"/>
      <c r="F46" s="1"/>
      <c r="G46" s="1"/>
      <c r="H46" s="1"/>
      <c r="I46" s="1"/>
      <c r="J46" s="1"/>
      <c r="K46" s="1"/>
      <c r="L46" s="1"/>
      <c r="M46" s="1"/>
      <c r="N46" s="1"/>
      <c r="O46" s="1"/>
      <c r="P46" s="1"/>
      <c r="Q46" s="1"/>
      <c r="R46" s="1"/>
      <c r="S46" s="1"/>
      <c r="T46" s="1"/>
      <c r="U46" s="1"/>
      <c r="V46" s="1"/>
      <c r="W46" s="1"/>
      <c r="X46" s="1"/>
      <c r="Y46" s="1"/>
      <c r="Z46" s="1"/>
      <c r="AA46" s="1"/>
    </row>
    <row r="47" spans="1:27" ht="15.75" customHeight="1" x14ac:dyDescent="0.55000000000000004">
      <c r="A47" s="1"/>
      <c r="B47" s="1"/>
      <c r="C47" s="1"/>
      <c r="D47" s="1"/>
      <c r="E47" s="1"/>
      <c r="F47" s="1"/>
      <c r="G47" s="1"/>
      <c r="H47" s="1"/>
      <c r="I47" s="1"/>
      <c r="J47" s="1"/>
      <c r="K47" s="1"/>
      <c r="L47" s="1"/>
      <c r="M47" s="1"/>
      <c r="N47" s="1"/>
      <c r="O47" s="1"/>
      <c r="P47" s="1"/>
      <c r="Q47" s="1"/>
      <c r="R47" s="1"/>
      <c r="S47" s="1"/>
      <c r="T47" s="1"/>
      <c r="U47" s="1"/>
      <c r="V47" s="1"/>
      <c r="W47" s="1"/>
      <c r="X47" s="1"/>
      <c r="Y47" s="1"/>
      <c r="Z47" s="1"/>
      <c r="AA47" s="1"/>
    </row>
    <row r="48" spans="1:27" ht="15.75" customHeight="1" x14ac:dyDescent="0.55000000000000004">
      <c r="A48" s="1"/>
      <c r="B48" s="1"/>
      <c r="C48" s="1"/>
      <c r="D48" s="1"/>
      <c r="E48" s="1"/>
      <c r="F48" s="1"/>
      <c r="G48" s="1"/>
      <c r="H48" s="1"/>
      <c r="I48" s="1"/>
      <c r="J48" s="1"/>
      <c r="K48" s="1"/>
      <c r="L48" s="1"/>
      <c r="M48" s="1"/>
      <c r="N48" s="1"/>
      <c r="O48" s="1"/>
      <c r="P48" s="1"/>
      <c r="Q48" s="1"/>
      <c r="R48" s="1"/>
      <c r="S48" s="1"/>
      <c r="T48" s="1"/>
      <c r="U48" s="1"/>
      <c r="V48" s="1"/>
      <c r="W48" s="1"/>
      <c r="X48" s="1"/>
      <c r="Y48" s="1"/>
      <c r="Z48" s="1"/>
      <c r="AA48" s="1"/>
    </row>
    <row r="49" spans="1:27" ht="15.75" customHeight="1" x14ac:dyDescent="0.55000000000000004">
      <c r="A49" s="1"/>
      <c r="B49" s="1"/>
      <c r="C49" s="1"/>
      <c r="D49" s="1"/>
      <c r="E49" s="1"/>
      <c r="F49" s="1"/>
      <c r="G49" s="1"/>
      <c r="H49" s="1"/>
      <c r="I49" s="1"/>
      <c r="J49" s="1"/>
      <c r="K49" s="1"/>
      <c r="L49" s="1"/>
      <c r="M49" s="1"/>
      <c r="N49" s="1"/>
      <c r="O49" s="1"/>
      <c r="P49" s="1"/>
      <c r="Q49" s="1"/>
      <c r="R49" s="1"/>
      <c r="S49" s="1"/>
      <c r="T49" s="1"/>
      <c r="U49" s="1"/>
      <c r="V49" s="1"/>
      <c r="W49" s="1"/>
      <c r="X49" s="1"/>
      <c r="Y49" s="1"/>
      <c r="Z49" s="1"/>
      <c r="AA49" s="1"/>
    </row>
    <row r="50" spans="1:27" ht="15.75" customHeight="1" x14ac:dyDescent="0.55000000000000004">
      <c r="A50" s="1"/>
      <c r="B50" s="1"/>
      <c r="C50" s="1"/>
      <c r="D50" s="1"/>
      <c r="E50" s="1"/>
      <c r="F50" s="1"/>
      <c r="G50" s="1"/>
      <c r="H50" s="1"/>
      <c r="I50" s="1"/>
      <c r="J50" s="1"/>
      <c r="K50" s="1"/>
      <c r="L50" s="1"/>
      <c r="M50" s="1"/>
      <c r="N50" s="1"/>
      <c r="O50" s="1"/>
      <c r="P50" s="1"/>
      <c r="Q50" s="1"/>
      <c r="R50" s="1"/>
      <c r="S50" s="1"/>
      <c r="T50" s="1"/>
      <c r="U50" s="1"/>
      <c r="V50" s="1"/>
      <c r="W50" s="1"/>
      <c r="X50" s="1"/>
      <c r="Y50" s="1"/>
      <c r="Z50" s="1"/>
      <c r="AA50" s="1"/>
    </row>
    <row r="51" spans="1:27" ht="15.75" customHeight="1" x14ac:dyDescent="0.55000000000000004">
      <c r="A51" s="1"/>
      <c r="B51" s="1"/>
      <c r="C51" s="1"/>
      <c r="D51" s="1"/>
      <c r="E51" s="1"/>
      <c r="F51" s="1"/>
      <c r="G51" s="1"/>
      <c r="H51" s="1"/>
      <c r="I51" s="1"/>
      <c r="J51" s="1"/>
      <c r="K51" s="1"/>
      <c r="L51" s="1"/>
      <c r="M51" s="1"/>
      <c r="N51" s="1"/>
      <c r="O51" s="1"/>
      <c r="P51" s="1"/>
      <c r="Q51" s="1"/>
      <c r="R51" s="1"/>
      <c r="S51" s="1"/>
      <c r="T51" s="1"/>
      <c r="U51" s="1"/>
      <c r="V51" s="1"/>
      <c r="W51" s="1"/>
      <c r="X51" s="1"/>
      <c r="Y51" s="1"/>
      <c r="Z51" s="1"/>
      <c r="AA51" s="1"/>
    </row>
    <row r="52" spans="1:27" ht="15.75" customHeight="1" x14ac:dyDescent="0.55000000000000004">
      <c r="A52" s="1"/>
      <c r="B52" s="1"/>
      <c r="C52" s="1"/>
      <c r="D52" s="1"/>
      <c r="E52" s="1"/>
      <c r="F52" s="1"/>
      <c r="G52" s="1"/>
      <c r="H52" s="1"/>
      <c r="I52" s="1"/>
      <c r="J52" s="1"/>
      <c r="K52" s="1"/>
      <c r="L52" s="1"/>
      <c r="M52" s="1"/>
      <c r="N52" s="1"/>
      <c r="O52" s="1"/>
      <c r="P52" s="1"/>
      <c r="Q52" s="1"/>
      <c r="R52" s="1"/>
      <c r="S52" s="1"/>
      <c r="T52" s="1"/>
      <c r="U52" s="1"/>
      <c r="V52" s="1"/>
      <c r="W52" s="1"/>
      <c r="X52" s="1"/>
      <c r="Y52" s="1"/>
      <c r="Z52" s="1"/>
      <c r="AA52" s="1"/>
    </row>
    <row r="53" spans="1:27" ht="15.75" customHeight="1" x14ac:dyDescent="0.55000000000000004">
      <c r="A53" s="1"/>
      <c r="B53" s="1"/>
      <c r="C53" s="1"/>
      <c r="D53" s="1"/>
      <c r="E53" s="1"/>
      <c r="F53" s="1"/>
      <c r="G53" s="1"/>
      <c r="H53" s="1"/>
      <c r="I53" s="1"/>
      <c r="J53" s="1"/>
      <c r="K53" s="1"/>
      <c r="L53" s="1"/>
      <c r="M53" s="1"/>
      <c r="N53" s="1"/>
      <c r="O53" s="1"/>
      <c r="P53" s="1"/>
      <c r="Q53" s="1"/>
      <c r="R53" s="1"/>
      <c r="S53" s="1"/>
      <c r="T53" s="1"/>
      <c r="U53" s="1"/>
      <c r="V53" s="1"/>
      <c r="W53" s="1"/>
      <c r="X53" s="1"/>
      <c r="Y53" s="1"/>
      <c r="Z53" s="1"/>
      <c r="AA53" s="1"/>
    </row>
    <row r="54" spans="1:27" ht="15.75" customHeight="1" x14ac:dyDescent="0.55000000000000004">
      <c r="A54" s="1"/>
      <c r="B54" s="1"/>
      <c r="C54" s="1"/>
      <c r="D54" s="1"/>
      <c r="E54" s="1"/>
      <c r="F54" s="1"/>
      <c r="G54" s="1"/>
      <c r="H54" s="1"/>
      <c r="I54" s="1"/>
      <c r="J54" s="1"/>
      <c r="K54" s="1"/>
      <c r="L54" s="1"/>
      <c r="M54" s="1"/>
      <c r="N54" s="1"/>
      <c r="O54" s="1"/>
      <c r="P54" s="1"/>
      <c r="Q54" s="1"/>
      <c r="R54" s="1"/>
      <c r="S54" s="1"/>
      <c r="T54" s="1"/>
      <c r="U54" s="1"/>
      <c r="V54" s="1"/>
      <c r="W54" s="1"/>
      <c r="X54" s="1"/>
      <c r="Y54" s="1"/>
      <c r="Z54" s="1"/>
      <c r="AA54" s="1"/>
    </row>
    <row r="55" spans="1:27" ht="15.75" customHeight="1" x14ac:dyDescent="0.55000000000000004">
      <c r="A55" s="1"/>
      <c r="B55" s="1"/>
      <c r="C55" s="1"/>
      <c r="D55" s="1"/>
      <c r="E55" s="1"/>
      <c r="F55" s="1"/>
      <c r="G55" s="1"/>
      <c r="H55" s="1"/>
      <c r="I55" s="1"/>
      <c r="J55" s="1"/>
      <c r="K55" s="1"/>
      <c r="L55" s="1"/>
      <c r="M55" s="1"/>
      <c r="N55" s="1"/>
      <c r="O55" s="1"/>
      <c r="P55" s="1"/>
      <c r="Q55" s="1"/>
      <c r="R55" s="1"/>
      <c r="S55" s="1"/>
      <c r="T55" s="1"/>
      <c r="U55" s="1"/>
      <c r="V55" s="1"/>
      <c r="W55" s="1"/>
      <c r="X55" s="1"/>
      <c r="Y55" s="1"/>
      <c r="Z55" s="1"/>
      <c r="AA55" s="1"/>
    </row>
    <row r="56" spans="1:27" ht="15.75" customHeight="1" x14ac:dyDescent="0.55000000000000004">
      <c r="A56" s="1"/>
      <c r="B56" s="1"/>
      <c r="C56" s="1"/>
      <c r="D56" s="1"/>
      <c r="E56" s="1"/>
      <c r="F56" s="1"/>
      <c r="G56" s="1"/>
      <c r="H56" s="1"/>
      <c r="I56" s="1"/>
      <c r="J56" s="1"/>
      <c r="K56" s="1"/>
      <c r="L56" s="1"/>
      <c r="M56" s="1"/>
      <c r="N56" s="1"/>
      <c r="O56" s="1"/>
      <c r="P56" s="1"/>
      <c r="Q56" s="1"/>
      <c r="R56" s="1"/>
      <c r="S56" s="1"/>
      <c r="T56" s="1"/>
      <c r="U56" s="1"/>
      <c r="V56" s="1"/>
      <c r="W56" s="1"/>
      <c r="X56" s="1"/>
      <c r="Y56" s="1"/>
      <c r="Z56" s="1"/>
      <c r="AA56" s="1"/>
    </row>
    <row r="57" spans="1:27" ht="15.75" customHeight="1" x14ac:dyDescent="0.55000000000000004">
      <c r="A57" s="1"/>
      <c r="B57" s="1"/>
      <c r="C57" s="1"/>
      <c r="D57" s="1"/>
      <c r="E57" s="1"/>
      <c r="F57" s="1"/>
      <c r="G57" s="1"/>
      <c r="H57" s="1"/>
      <c r="I57" s="1"/>
      <c r="J57" s="1"/>
      <c r="K57" s="1"/>
      <c r="L57" s="1"/>
      <c r="M57" s="1"/>
      <c r="N57" s="1"/>
      <c r="O57" s="1"/>
      <c r="P57" s="1"/>
      <c r="Q57" s="1"/>
      <c r="R57" s="1"/>
      <c r="S57" s="1"/>
      <c r="T57" s="1"/>
      <c r="U57" s="1"/>
      <c r="V57" s="1"/>
      <c r="W57" s="1"/>
      <c r="X57" s="1"/>
      <c r="Y57" s="1"/>
      <c r="Z57" s="1"/>
      <c r="AA57" s="1"/>
    </row>
    <row r="58" spans="1:27" ht="15.75" customHeight="1" x14ac:dyDescent="0.55000000000000004">
      <c r="A58" s="1"/>
      <c r="B58" s="1"/>
      <c r="C58" s="1"/>
      <c r="D58" s="1"/>
      <c r="E58" s="1"/>
      <c r="F58" s="1"/>
      <c r="G58" s="1"/>
      <c r="H58" s="1"/>
      <c r="I58" s="1"/>
      <c r="J58" s="1"/>
      <c r="K58" s="1"/>
      <c r="L58" s="1"/>
      <c r="M58" s="1"/>
      <c r="N58" s="1"/>
      <c r="O58" s="1"/>
      <c r="P58" s="1"/>
      <c r="Q58" s="1"/>
      <c r="R58" s="1"/>
      <c r="S58" s="1"/>
      <c r="T58" s="1"/>
      <c r="U58" s="1"/>
      <c r="V58" s="1"/>
      <c r="W58" s="1"/>
      <c r="X58" s="1"/>
      <c r="Y58" s="1"/>
      <c r="Z58" s="1"/>
      <c r="AA58" s="1"/>
    </row>
    <row r="59" spans="1:27" ht="15.75" customHeight="1" x14ac:dyDescent="0.55000000000000004">
      <c r="A59" s="1"/>
      <c r="B59" s="1"/>
      <c r="C59" s="1"/>
      <c r="D59" s="1"/>
      <c r="E59" s="1"/>
      <c r="F59" s="1"/>
      <c r="G59" s="1"/>
      <c r="H59" s="1"/>
      <c r="I59" s="1"/>
      <c r="J59" s="1"/>
      <c r="K59" s="1"/>
      <c r="L59" s="1"/>
      <c r="M59" s="1"/>
      <c r="N59" s="1"/>
      <c r="O59" s="1"/>
      <c r="P59" s="1"/>
      <c r="Q59" s="1"/>
      <c r="R59" s="1"/>
      <c r="S59" s="1"/>
      <c r="T59" s="1"/>
      <c r="U59" s="1"/>
      <c r="V59" s="1"/>
      <c r="W59" s="1"/>
      <c r="X59" s="1"/>
      <c r="Y59" s="1"/>
      <c r="Z59" s="1"/>
      <c r="AA59" s="1"/>
    </row>
    <row r="60" spans="1:27" ht="15.75" customHeight="1" x14ac:dyDescent="0.55000000000000004">
      <c r="A60" s="1"/>
      <c r="B60" s="1"/>
      <c r="C60" s="1"/>
      <c r="D60" s="1"/>
      <c r="E60" s="1"/>
      <c r="F60" s="1"/>
      <c r="G60" s="1"/>
      <c r="H60" s="1"/>
      <c r="I60" s="1"/>
      <c r="J60" s="1"/>
      <c r="K60" s="1"/>
      <c r="L60" s="1"/>
      <c r="M60" s="1"/>
      <c r="N60" s="1"/>
      <c r="O60" s="1"/>
      <c r="P60" s="1"/>
      <c r="Q60" s="1"/>
      <c r="R60" s="1"/>
      <c r="S60" s="1"/>
      <c r="T60" s="1"/>
      <c r="U60" s="1"/>
      <c r="V60" s="1"/>
      <c r="W60" s="1"/>
      <c r="X60" s="1"/>
      <c r="Y60" s="1"/>
      <c r="Z60" s="1"/>
      <c r="AA60" s="1"/>
    </row>
    <row r="61" spans="1:27" ht="15.75" customHeight="1" x14ac:dyDescent="0.55000000000000004">
      <c r="A61" s="1"/>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5.75" customHeight="1" x14ac:dyDescent="0.55000000000000004">
      <c r="A62" s="1"/>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5.75" customHeight="1" x14ac:dyDescent="0.55000000000000004">
      <c r="A63" s="1"/>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5.75" customHeight="1" x14ac:dyDescent="0.55000000000000004">
      <c r="A64" s="1"/>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5.75" customHeight="1" x14ac:dyDescent="0.55000000000000004">
      <c r="A65" s="1"/>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5.75" customHeight="1" x14ac:dyDescent="0.55000000000000004">
      <c r="A66" s="1"/>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5.75" customHeight="1" x14ac:dyDescent="0.55000000000000004">
      <c r="A67" s="1"/>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5.75" customHeight="1" x14ac:dyDescent="0.55000000000000004">
      <c r="A68" s="1"/>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5.75" customHeight="1" x14ac:dyDescent="0.55000000000000004">
      <c r="A69" s="1"/>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5.75" customHeight="1" x14ac:dyDescent="0.55000000000000004">
      <c r="A70" s="1"/>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5.75" customHeight="1" x14ac:dyDescent="0.55000000000000004">
      <c r="A71" s="1"/>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5.75" customHeight="1" x14ac:dyDescent="0.55000000000000004">
      <c r="A72" s="1"/>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5.75" customHeight="1" x14ac:dyDescent="0.55000000000000004">
      <c r="A73" s="1"/>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5.75" customHeight="1" x14ac:dyDescent="0.55000000000000004">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5.75" customHeight="1" x14ac:dyDescent="0.55000000000000004">
      <c r="A75" s="1"/>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5.75" customHeight="1" x14ac:dyDescent="0.55000000000000004">
      <c r="A76" s="1"/>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5.75" customHeight="1" x14ac:dyDescent="0.55000000000000004">
      <c r="A77" s="1"/>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5.75" customHeight="1" x14ac:dyDescent="0.55000000000000004">
      <c r="A78" s="1"/>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5.75" customHeight="1" x14ac:dyDescent="0.55000000000000004">
      <c r="A79" s="1"/>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5.75" customHeight="1" x14ac:dyDescent="0.55000000000000004">
      <c r="A80" s="1"/>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5.75" customHeight="1" x14ac:dyDescent="0.55000000000000004">
      <c r="A81" s="1"/>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5.75" customHeight="1" x14ac:dyDescent="0.55000000000000004">
      <c r="A82" s="1"/>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5.75" customHeight="1" x14ac:dyDescent="0.55000000000000004">
      <c r="A83" s="1"/>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5.75" customHeight="1" x14ac:dyDescent="0.55000000000000004">
      <c r="A84" s="1"/>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5.75" customHeight="1" x14ac:dyDescent="0.55000000000000004">
      <c r="A85" s="1"/>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5.75" customHeight="1" x14ac:dyDescent="0.55000000000000004">
      <c r="A86" s="1"/>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5.75" customHeight="1" x14ac:dyDescent="0.55000000000000004">
      <c r="A87" s="1"/>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5.75" customHeight="1" x14ac:dyDescent="0.55000000000000004">
      <c r="A88" s="1"/>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5.75" customHeight="1" x14ac:dyDescent="0.55000000000000004">
      <c r="A89" s="1"/>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5.75" customHeight="1" x14ac:dyDescent="0.55000000000000004">
      <c r="A90" s="1"/>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5.75" customHeight="1" x14ac:dyDescent="0.55000000000000004">
      <c r="A91" s="1"/>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5.75" customHeight="1" x14ac:dyDescent="0.55000000000000004">
      <c r="A92" s="1"/>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5.75" customHeight="1" x14ac:dyDescent="0.55000000000000004">
      <c r="A93" s="1"/>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5.75" customHeight="1" x14ac:dyDescent="0.55000000000000004">
      <c r="A94" s="1"/>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5.75" customHeight="1" x14ac:dyDescent="0.55000000000000004">
      <c r="A95" s="1"/>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5.75" customHeight="1" x14ac:dyDescent="0.55000000000000004">
      <c r="A96" s="1"/>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5.75" customHeight="1" x14ac:dyDescent="0.55000000000000004">
      <c r="A97" s="1"/>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5.75" customHeight="1" x14ac:dyDescent="0.55000000000000004">
      <c r="A98" s="1"/>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5.75" customHeight="1" x14ac:dyDescent="0.55000000000000004">
      <c r="A99" s="1"/>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5.75" customHeight="1" x14ac:dyDescent="0.55000000000000004">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5.75" customHeight="1" x14ac:dyDescent="0.55000000000000004">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5.75" customHeight="1" x14ac:dyDescent="0.55000000000000004">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5.75" customHeight="1" x14ac:dyDescent="0.55000000000000004">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5.75" customHeight="1" x14ac:dyDescent="0.550000000000000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5.75" customHeight="1" x14ac:dyDescent="0.55000000000000004">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5.75" customHeight="1" x14ac:dyDescent="0.55000000000000004">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5.75" customHeight="1" x14ac:dyDescent="0.55000000000000004">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5.75" customHeight="1" x14ac:dyDescent="0.55000000000000004">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5.75" customHeight="1" x14ac:dyDescent="0.55000000000000004">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5.75" customHeight="1" x14ac:dyDescent="0.55000000000000004">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5.75" customHeight="1" x14ac:dyDescent="0.55000000000000004">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5.75" customHeight="1" x14ac:dyDescent="0.55000000000000004">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5.75" customHeight="1" x14ac:dyDescent="0.55000000000000004">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5.75" customHeight="1" x14ac:dyDescent="0.5500000000000000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5.75" customHeight="1" x14ac:dyDescent="0.55000000000000004">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5.75" customHeight="1" x14ac:dyDescent="0.55000000000000004">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5.75" customHeight="1" x14ac:dyDescent="0.55000000000000004">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5.75" customHeight="1" x14ac:dyDescent="0.55000000000000004">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5.75" customHeight="1" x14ac:dyDescent="0.55000000000000004">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5.75" customHeight="1" x14ac:dyDescent="0.55000000000000004">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5.75" customHeight="1" x14ac:dyDescent="0.55000000000000004">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5.75" customHeight="1" x14ac:dyDescent="0.55000000000000004">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5.75" customHeight="1" x14ac:dyDescent="0.55000000000000004">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5.75" customHeight="1" x14ac:dyDescent="0.5500000000000000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5.75" customHeight="1" x14ac:dyDescent="0.55000000000000004">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5.75" customHeight="1" x14ac:dyDescent="0.55000000000000004">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5.75" customHeight="1" x14ac:dyDescent="0.55000000000000004">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5.75" customHeight="1" x14ac:dyDescent="0.55000000000000004">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5.75" customHeight="1" x14ac:dyDescent="0.55000000000000004">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5.75" customHeight="1" x14ac:dyDescent="0.55000000000000004">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5.75" customHeight="1" x14ac:dyDescent="0.55000000000000004">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5.75" customHeight="1" x14ac:dyDescent="0.55000000000000004">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5.75" customHeight="1" x14ac:dyDescent="0.55000000000000004">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5.75" customHeight="1" x14ac:dyDescent="0.5500000000000000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5.75" customHeight="1" x14ac:dyDescent="0.55000000000000004">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5.75" customHeight="1" x14ac:dyDescent="0.55000000000000004">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5.75" customHeight="1" x14ac:dyDescent="0.55000000000000004">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5.75" customHeight="1" x14ac:dyDescent="0.55000000000000004">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5.75" customHeight="1" x14ac:dyDescent="0.55000000000000004">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5.75" customHeight="1" x14ac:dyDescent="0.55000000000000004">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5.75" customHeight="1" x14ac:dyDescent="0.55000000000000004">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5.75" customHeight="1" x14ac:dyDescent="0.55000000000000004">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5.75" customHeight="1" x14ac:dyDescent="0.55000000000000004">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5.75" customHeight="1" x14ac:dyDescent="0.5500000000000000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5.75" customHeight="1" x14ac:dyDescent="0.55000000000000004">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5.75" customHeight="1" x14ac:dyDescent="0.55000000000000004">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5.75" customHeight="1" x14ac:dyDescent="0.55000000000000004">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5.75" customHeight="1" x14ac:dyDescent="0.55000000000000004">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5.75" customHeight="1" x14ac:dyDescent="0.55000000000000004">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5.75" customHeight="1" x14ac:dyDescent="0.55000000000000004">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5.75" customHeight="1" x14ac:dyDescent="0.55000000000000004">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5.75" customHeight="1" x14ac:dyDescent="0.55000000000000004">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5.75" customHeight="1" x14ac:dyDescent="0.55000000000000004">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5.75" customHeight="1" x14ac:dyDescent="0.5500000000000000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5.75" customHeight="1" x14ac:dyDescent="0.55000000000000004">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5.75" customHeight="1" x14ac:dyDescent="0.55000000000000004">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5.75" customHeight="1" x14ac:dyDescent="0.55000000000000004">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5.75" customHeight="1" x14ac:dyDescent="0.55000000000000004">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5.75" customHeight="1" x14ac:dyDescent="0.55000000000000004">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5.75" customHeight="1" x14ac:dyDescent="0.55000000000000004">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5.75" customHeight="1" x14ac:dyDescent="0.55000000000000004">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5.75" customHeight="1" x14ac:dyDescent="0.55000000000000004">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5.75" customHeight="1" x14ac:dyDescent="0.55000000000000004">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5.75" customHeight="1" x14ac:dyDescent="0.5500000000000000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5.75" customHeight="1" x14ac:dyDescent="0.55000000000000004">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5.75" customHeight="1" x14ac:dyDescent="0.55000000000000004">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5.75" customHeight="1" x14ac:dyDescent="0.55000000000000004">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5.75" customHeight="1" x14ac:dyDescent="0.55000000000000004">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5.75" customHeight="1" x14ac:dyDescent="0.55000000000000004">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5.75" customHeight="1" x14ac:dyDescent="0.55000000000000004">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5.75" customHeight="1" x14ac:dyDescent="0.55000000000000004">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5.75" customHeight="1" x14ac:dyDescent="0.55000000000000004">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5.75" customHeight="1" x14ac:dyDescent="0.55000000000000004">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5.75" customHeight="1" x14ac:dyDescent="0.5500000000000000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5.75" customHeight="1" x14ac:dyDescent="0.55000000000000004">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5.75" customHeight="1" x14ac:dyDescent="0.55000000000000004">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5.75" customHeight="1" x14ac:dyDescent="0.55000000000000004">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5.75" customHeight="1" x14ac:dyDescent="0.55000000000000004">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5.75" customHeight="1" x14ac:dyDescent="0.55000000000000004">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5.75" customHeight="1" x14ac:dyDescent="0.55000000000000004">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5.75" customHeight="1" x14ac:dyDescent="0.55000000000000004">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5.75" customHeight="1" x14ac:dyDescent="0.55000000000000004">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5.75" customHeight="1" x14ac:dyDescent="0.55000000000000004">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5.75" customHeight="1" x14ac:dyDescent="0.5500000000000000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5.75" customHeight="1" x14ac:dyDescent="0.55000000000000004">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5.75" customHeight="1" x14ac:dyDescent="0.55000000000000004">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5.75" customHeight="1" x14ac:dyDescent="0.55000000000000004">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5.75" customHeight="1" x14ac:dyDescent="0.55000000000000004">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5.75" customHeight="1" x14ac:dyDescent="0.55000000000000004">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5.75" customHeight="1" x14ac:dyDescent="0.55000000000000004">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5.75" customHeight="1" x14ac:dyDescent="0.55000000000000004">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5.75" customHeight="1" x14ac:dyDescent="0.55000000000000004">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5.75" customHeight="1" x14ac:dyDescent="0.55000000000000004">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5.75" customHeight="1" x14ac:dyDescent="0.5500000000000000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5.75" customHeight="1" x14ac:dyDescent="0.55000000000000004">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5.75" customHeight="1" x14ac:dyDescent="0.55000000000000004">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5.75" customHeight="1" x14ac:dyDescent="0.55000000000000004">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5.75" customHeight="1" x14ac:dyDescent="0.55000000000000004">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5.75" customHeight="1" x14ac:dyDescent="0.55000000000000004">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5.75" customHeight="1" x14ac:dyDescent="0.55000000000000004">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5.75" customHeight="1" x14ac:dyDescent="0.55000000000000004">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5.75" customHeight="1" x14ac:dyDescent="0.55000000000000004">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5.75" customHeight="1" x14ac:dyDescent="0.55000000000000004">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5.75" customHeight="1" x14ac:dyDescent="0.550000000000000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5.75" customHeight="1" x14ac:dyDescent="0.55000000000000004">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5.75" customHeight="1" x14ac:dyDescent="0.55000000000000004">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5.75" customHeight="1" x14ac:dyDescent="0.55000000000000004">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5.75" customHeight="1" x14ac:dyDescent="0.55000000000000004">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5.75" customHeight="1" x14ac:dyDescent="0.55000000000000004">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5.75" customHeight="1" x14ac:dyDescent="0.55000000000000004">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5.75" customHeight="1" x14ac:dyDescent="0.55000000000000004">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5.75" customHeight="1" x14ac:dyDescent="0.55000000000000004">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5.75" customHeight="1" x14ac:dyDescent="0.55000000000000004">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5.75" customHeight="1" x14ac:dyDescent="0.5500000000000000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5.75" customHeight="1" x14ac:dyDescent="0.55000000000000004">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5.75" customHeight="1" x14ac:dyDescent="0.55000000000000004">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5.75" customHeight="1" x14ac:dyDescent="0.55000000000000004">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5.75" customHeight="1" x14ac:dyDescent="0.55000000000000004">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5.75" customHeight="1" x14ac:dyDescent="0.55000000000000004">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5.75" customHeight="1" x14ac:dyDescent="0.55000000000000004">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5.75" customHeight="1" x14ac:dyDescent="0.35">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c r="AA221" s="21"/>
    </row>
    <row r="222" spans="1:27" ht="15.75" customHeight="1" x14ac:dyDescent="0.35">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c r="AA222" s="21"/>
    </row>
    <row r="223" spans="1:27" ht="15.75" customHeight="1" x14ac:dyDescent="0.35">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c r="AA223" s="21"/>
    </row>
    <row r="224" spans="1:27" ht="15.75" customHeight="1" x14ac:dyDescent="0.35">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c r="AA224" s="21"/>
    </row>
    <row r="225" spans="1:27" ht="15.75" customHeight="1" x14ac:dyDescent="0.35">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c r="AA225" s="21"/>
    </row>
    <row r="226" spans="1:27" ht="15.75" customHeight="1" x14ac:dyDescent="0.35">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c r="AA226" s="21"/>
    </row>
    <row r="227" spans="1:27" ht="15.75" customHeight="1" x14ac:dyDescent="0.35">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c r="AA227" s="21"/>
    </row>
    <row r="228" spans="1:27" ht="15.75" customHeight="1" x14ac:dyDescent="0.35">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c r="AA228" s="21"/>
    </row>
    <row r="229" spans="1:27" ht="15.75" customHeight="1" x14ac:dyDescent="0.35">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c r="AA229" s="21"/>
    </row>
    <row r="230" spans="1:27" ht="15.75" customHeight="1" x14ac:dyDescent="0.35">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c r="AA230" s="21"/>
    </row>
    <row r="231" spans="1:27" ht="15.75" customHeight="1" x14ac:dyDescent="0.35">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c r="AA231" s="21"/>
    </row>
    <row r="232" spans="1:27" ht="15.75" customHeight="1" x14ac:dyDescent="0.35">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c r="AA232" s="21"/>
    </row>
    <row r="233" spans="1:27" ht="15.75" customHeight="1" x14ac:dyDescent="0.35">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c r="AA233" s="21"/>
    </row>
    <row r="234" spans="1:27" ht="15.75" customHeight="1" x14ac:dyDescent="0.35">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c r="AA234" s="21"/>
    </row>
    <row r="235" spans="1:27" ht="15.75" customHeight="1" x14ac:dyDescent="0.35">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c r="AA235" s="21"/>
    </row>
    <row r="236" spans="1:27" ht="15.75" customHeight="1" x14ac:dyDescent="0.35">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c r="AA236" s="21"/>
    </row>
    <row r="237" spans="1:27" ht="15.75" customHeight="1" x14ac:dyDescent="0.35">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c r="AA237" s="21"/>
    </row>
    <row r="238" spans="1:27" ht="15.75" customHeight="1" x14ac:dyDescent="0.35">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c r="AA238" s="21"/>
    </row>
    <row r="239" spans="1:27" ht="15.75" customHeight="1" x14ac:dyDescent="0.35">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c r="AA239" s="21"/>
    </row>
    <row r="240" spans="1:27" ht="15.75" customHeight="1" x14ac:dyDescent="0.35">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c r="AA240" s="21"/>
    </row>
    <row r="241" spans="1:27" ht="15.75" customHeight="1" x14ac:dyDescent="0.35">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c r="AA241" s="21"/>
    </row>
    <row r="242" spans="1:27" ht="15.75" customHeight="1" x14ac:dyDescent="0.35">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c r="AA242" s="21"/>
    </row>
    <row r="243" spans="1:27" ht="15.75" customHeight="1" x14ac:dyDescent="0.35">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c r="AA243" s="21"/>
    </row>
    <row r="244" spans="1:27" ht="15.75" customHeight="1" x14ac:dyDescent="0.35">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c r="AA244" s="21"/>
    </row>
    <row r="245" spans="1:27" ht="15.75" customHeight="1" x14ac:dyDescent="0.35">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c r="AA245" s="21"/>
    </row>
    <row r="246" spans="1:27" ht="15.75" customHeight="1" x14ac:dyDescent="0.35">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row>
    <row r="247" spans="1:27" ht="15.75" customHeight="1" x14ac:dyDescent="0.35">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c r="AA247" s="21"/>
    </row>
    <row r="248" spans="1:27" ht="15.75" customHeight="1" x14ac:dyDescent="0.35">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c r="AA248" s="21"/>
    </row>
    <row r="249" spans="1:27" ht="15.75" customHeight="1" x14ac:dyDescent="0.35">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c r="AA249" s="21"/>
    </row>
    <row r="250" spans="1:27" ht="15.75" customHeight="1" x14ac:dyDescent="0.35">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c r="AA250" s="21"/>
    </row>
    <row r="251" spans="1:27" ht="15.75" customHeight="1" x14ac:dyDescent="0.35">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c r="AA251" s="21"/>
    </row>
    <row r="252" spans="1:27" ht="15.75" customHeight="1" x14ac:dyDescent="0.35">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c r="AA252" s="21"/>
    </row>
    <row r="253" spans="1:27" ht="15.75" customHeight="1" x14ac:dyDescent="0.35">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c r="AA253" s="21"/>
    </row>
    <row r="254" spans="1:27" ht="15.75" customHeight="1" x14ac:dyDescent="0.35">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c r="AA254" s="21"/>
    </row>
    <row r="255" spans="1:27" ht="15.75" customHeight="1" x14ac:dyDescent="0.35">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c r="AA255" s="21"/>
    </row>
    <row r="256" spans="1:27" ht="15.75" customHeight="1" x14ac:dyDescent="0.35">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c r="AA256" s="21"/>
    </row>
    <row r="257" spans="1:27" ht="15.75" customHeight="1" x14ac:dyDescent="0.35">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c r="AA257" s="21"/>
    </row>
    <row r="258" spans="1:27" ht="15.75" customHeight="1" x14ac:dyDescent="0.35">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c r="AA258" s="21"/>
    </row>
    <row r="259" spans="1:27" ht="15.75" customHeight="1" x14ac:dyDescent="0.35">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c r="AA259" s="21"/>
    </row>
    <row r="260" spans="1:27" ht="15.75" customHeight="1" x14ac:dyDescent="0.35">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c r="AA260" s="21"/>
    </row>
    <row r="261" spans="1:27" ht="15.75" customHeight="1" x14ac:dyDescent="0.35">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c r="AA261" s="21"/>
    </row>
    <row r="262" spans="1:27" ht="15.75" customHeight="1" x14ac:dyDescent="0.35">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c r="AA262" s="21"/>
    </row>
    <row r="263" spans="1:27" ht="15.75" customHeight="1" x14ac:dyDescent="0.35">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c r="AA263" s="21"/>
    </row>
    <row r="264" spans="1:27" ht="15.75" customHeight="1" x14ac:dyDescent="0.35">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c r="AA264" s="21"/>
    </row>
    <row r="265" spans="1:27" ht="15.75" customHeight="1" x14ac:dyDescent="0.35">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c r="AA265" s="21"/>
    </row>
    <row r="266" spans="1:27" ht="15.75" customHeight="1" x14ac:dyDescent="0.35">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c r="AA266" s="21"/>
    </row>
    <row r="267" spans="1:27" ht="15.75" customHeight="1" x14ac:dyDescent="0.35">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c r="AA267" s="21"/>
    </row>
    <row r="268" spans="1:27" ht="15.75" customHeight="1" x14ac:dyDescent="0.35">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c r="AA268" s="21"/>
    </row>
    <row r="269" spans="1:27" ht="15.75" customHeight="1" x14ac:dyDescent="0.35">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c r="AA269" s="21"/>
    </row>
    <row r="270" spans="1:27" ht="15.75" customHeight="1" x14ac:dyDescent="0.35">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c r="AA270" s="21"/>
    </row>
    <row r="271" spans="1:27" ht="15.75" customHeight="1" x14ac:dyDescent="0.35">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c r="AA271" s="21"/>
    </row>
    <row r="272" spans="1:27" ht="15.75" customHeight="1" x14ac:dyDescent="0.35">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c r="AA272" s="21"/>
    </row>
    <row r="273" spans="1:27" ht="15.75" customHeight="1" x14ac:dyDescent="0.35">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c r="AA273" s="21"/>
    </row>
    <row r="274" spans="1:27" ht="15.75" customHeight="1" x14ac:dyDescent="0.35">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c r="AA274" s="21"/>
    </row>
    <row r="275" spans="1:27" ht="15.75" customHeight="1" x14ac:dyDescent="0.35">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c r="AA275" s="21"/>
    </row>
    <row r="276" spans="1:27" ht="15.75" customHeight="1" x14ac:dyDescent="0.35">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c r="AA276" s="21"/>
    </row>
    <row r="277" spans="1:27" ht="15.75" customHeight="1" x14ac:dyDescent="0.35">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c r="AA277" s="21"/>
    </row>
    <row r="278" spans="1:27" ht="15.75" customHeight="1" x14ac:dyDescent="0.35">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c r="AA278" s="21"/>
    </row>
    <row r="279" spans="1:27" ht="15.75" customHeight="1" x14ac:dyDescent="0.35">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c r="AA279" s="21"/>
    </row>
    <row r="280" spans="1:27" ht="15.75" customHeight="1" x14ac:dyDescent="0.35">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c r="AA280" s="21"/>
    </row>
    <row r="281" spans="1:27" ht="15.75" customHeight="1" x14ac:dyDescent="0.35">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c r="AA281" s="21"/>
    </row>
    <row r="282" spans="1:27" ht="15.75" customHeight="1" x14ac:dyDescent="0.35">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c r="AA282" s="21"/>
    </row>
    <row r="283" spans="1:27" ht="15.75" customHeight="1" x14ac:dyDescent="0.35">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c r="AA283" s="21"/>
    </row>
    <row r="284" spans="1:27" ht="15.75" customHeight="1" x14ac:dyDescent="0.35">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c r="AA284" s="21"/>
    </row>
    <row r="285" spans="1:27" ht="15.75" customHeight="1" x14ac:dyDescent="0.35">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c r="AA285" s="21"/>
    </row>
    <row r="286" spans="1:27" ht="15.75" customHeight="1" x14ac:dyDescent="0.35">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c r="AA286" s="21"/>
    </row>
    <row r="287" spans="1:27" ht="15.75" customHeight="1" x14ac:dyDescent="0.35">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c r="AA287" s="21"/>
    </row>
    <row r="288" spans="1:27" ht="15.75" customHeight="1" x14ac:dyDescent="0.35">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c r="AA288" s="21"/>
    </row>
    <row r="289" spans="1:27" ht="15.75" customHeight="1" x14ac:dyDescent="0.35">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c r="AA289" s="21"/>
    </row>
    <row r="290" spans="1:27" ht="15.75" customHeight="1" x14ac:dyDescent="0.35">
      <c r="A290" s="21"/>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c r="AA290" s="21"/>
    </row>
    <row r="291" spans="1:27" ht="15.75" customHeight="1" x14ac:dyDescent="0.35">
      <c r="A291" s="21"/>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c r="AA291" s="21"/>
    </row>
    <row r="292" spans="1:27" ht="15.75" customHeight="1" x14ac:dyDescent="0.35">
      <c r="A292" s="21"/>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c r="AA292" s="21"/>
    </row>
    <row r="293" spans="1:27" ht="15.75" customHeight="1" x14ac:dyDescent="0.35">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c r="AA293" s="21"/>
    </row>
    <row r="294" spans="1:27" ht="15.75" customHeight="1" x14ac:dyDescent="0.35">
      <c r="A294" s="21"/>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c r="AA294" s="21"/>
    </row>
    <row r="295" spans="1:27" ht="15.75" customHeight="1" x14ac:dyDescent="0.35">
      <c r="A295" s="21"/>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c r="AA295" s="21"/>
    </row>
    <row r="296" spans="1:27" ht="15.75" customHeight="1" x14ac:dyDescent="0.35">
      <c r="A296" s="21"/>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c r="AA296" s="21"/>
    </row>
    <row r="297" spans="1:27" ht="15.75" customHeight="1" x14ac:dyDescent="0.35">
      <c r="A297" s="21"/>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c r="AA297" s="21"/>
    </row>
    <row r="298" spans="1:27" ht="15.75" customHeight="1" x14ac:dyDescent="0.35">
      <c r="A298" s="21"/>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c r="AA298" s="21"/>
    </row>
    <row r="299" spans="1:27" ht="15.75" customHeight="1" x14ac:dyDescent="0.35">
      <c r="A299" s="21"/>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c r="AA299" s="21"/>
    </row>
    <row r="300" spans="1:27" ht="15.75" customHeight="1" x14ac:dyDescent="0.35">
      <c r="A300" s="21"/>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c r="AA300" s="21"/>
    </row>
    <row r="301" spans="1:27" ht="15.75" customHeight="1" x14ac:dyDescent="0.35">
      <c r="A301" s="21"/>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c r="AA301" s="21"/>
    </row>
    <row r="302" spans="1:27" ht="15.75" customHeight="1" x14ac:dyDescent="0.35">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c r="AA302" s="21"/>
    </row>
    <row r="303" spans="1:27" ht="15.75" customHeight="1" x14ac:dyDescent="0.35">
      <c r="A303" s="21"/>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c r="AA303" s="21"/>
    </row>
    <row r="304" spans="1:27" ht="15.75" customHeight="1" x14ac:dyDescent="0.35">
      <c r="A304" s="21"/>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c r="AA304" s="21"/>
    </row>
    <row r="305" spans="1:27" ht="15.75" customHeight="1" x14ac:dyDescent="0.35">
      <c r="A305" s="21"/>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c r="AA305" s="21"/>
    </row>
    <row r="306" spans="1:27" ht="15.75" customHeight="1" x14ac:dyDescent="0.35">
      <c r="A306" s="21"/>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c r="AA306" s="21"/>
    </row>
    <row r="307" spans="1:27" ht="15.75" customHeight="1" x14ac:dyDescent="0.35">
      <c r="A307" s="21"/>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c r="AA307" s="21"/>
    </row>
    <row r="308" spans="1:27" ht="15.75" customHeight="1" x14ac:dyDescent="0.35">
      <c r="A308" s="21"/>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c r="AA308" s="21"/>
    </row>
    <row r="309" spans="1:27" ht="15.75" customHeight="1" x14ac:dyDescent="0.35">
      <c r="A309" s="21"/>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c r="AA309" s="21"/>
    </row>
    <row r="310" spans="1:27" ht="15.75" customHeight="1" x14ac:dyDescent="0.35">
      <c r="A310" s="21"/>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c r="AA310" s="21"/>
    </row>
    <row r="311" spans="1:27" ht="15.75" customHeight="1" x14ac:dyDescent="0.35">
      <c r="A311" s="21"/>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c r="AA311" s="21"/>
    </row>
    <row r="312" spans="1:27" ht="15.75" customHeight="1" x14ac:dyDescent="0.35">
      <c r="A312" s="21"/>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c r="AA312" s="21"/>
    </row>
    <row r="313" spans="1:27" ht="15.75" customHeight="1" x14ac:dyDescent="0.35">
      <c r="A313" s="21"/>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c r="AA313" s="21"/>
    </row>
    <row r="314" spans="1:27" ht="15.75" customHeight="1" x14ac:dyDescent="0.35">
      <c r="A314" s="21"/>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c r="AA314" s="21"/>
    </row>
    <row r="315" spans="1:27" ht="15.75" customHeight="1" x14ac:dyDescent="0.35">
      <c r="A315" s="21"/>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c r="AA315" s="21"/>
    </row>
    <row r="316" spans="1:27" ht="15.75" customHeight="1" x14ac:dyDescent="0.35">
      <c r="A316" s="21"/>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c r="AA316" s="21"/>
    </row>
    <row r="317" spans="1:27" ht="15.75" customHeight="1" x14ac:dyDescent="0.35">
      <c r="A317" s="21"/>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c r="AA317" s="21"/>
    </row>
    <row r="318" spans="1:27" ht="15.75" customHeight="1" x14ac:dyDescent="0.35">
      <c r="A318" s="21"/>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c r="AA318" s="21"/>
    </row>
    <row r="319" spans="1:27" ht="15.75" customHeight="1" x14ac:dyDescent="0.35">
      <c r="A319" s="21"/>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c r="AA319" s="21"/>
    </row>
    <row r="320" spans="1:27" ht="15.75" customHeight="1" x14ac:dyDescent="0.35">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c r="AA320" s="21"/>
    </row>
    <row r="321" spans="1:27" ht="15.75" customHeight="1" x14ac:dyDescent="0.35">
      <c r="A321" s="21"/>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c r="AA321" s="21"/>
    </row>
    <row r="322" spans="1:27" ht="15.75" customHeight="1" x14ac:dyDescent="0.35">
      <c r="A322" s="21"/>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c r="AA322" s="21"/>
    </row>
    <row r="323" spans="1:27" ht="15.75" customHeight="1" x14ac:dyDescent="0.35">
      <c r="A323" s="21"/>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c r="AA323" s="21"/>
    </row>
    <row r="324" spans="1:27" ht="15.75" customHeight="1" x14ac:dyDescent="0.35">
      <c r="A324" s="21"/>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c r="AA324" s="21"/>
    </row>
    <row r="325" spans="1:27" ht="15.75" customHeight="1" x14ac:dyDescent="0.35">
      <c r="A325" s="21"/>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c r="AA325" s="21"/>
    </row>
    <row r="326" spans="1:27" ht="15.75" customHeight="1" x14ac:dyDescent="0.35">
      <c r="A326" s="21"/>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c r="AA326" s="21"/>
    </row>
    <row r="327" spans="1:27" ht="15.75" customHeight="1" x14ac:dyDescent="0.35">
      <c r="A327" s="21"/>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c r="AA327" s="21"/>
    </row>
    <row r="328" spans="1:27" ht="15.75" customHeight="1" x14ac:dyDescent="0.35">
      <c r="A328" s="21"/>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c r="AA328" s="21"/>
    </row>
    <row r="329" spans="1:27" ht="15.75" customHeight="1" x14ac:dyDescent="0.35">
      <c r="A329" s="21"/>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c r="AA329" s="21"/>
    </row>
    <row r="330" spans="1:27" ht="15.75" customHeight="1" x14ac:dyDescent="0.35">
      <c r="A330" s="21"/>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c r="AA330" s="21"/>
    </row>
    <row r="331" spans="1:27" ht="15.75" customHeight="1" x14ac:dyDescent="0.35">
      <c r="A331" s="21"/>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c r="AA331" s="21"/>
    </row>
    <row r="332" spans="1:27" ht="15.75" customHeight="1" x14ac:dyDescent="0.35">
      <c r="A332" s="21"/>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c r="AA332" s="21"/>
    </row>
    <row r="333" spans="1:27" ht="15.75" customHeight="1" x14ac:dyDescent="0.35">
      <c r="A333" s="21"/>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c r="AA333" s="21"/>
    </row>
    <row r="334" spans="1:27" ht="15.75" customHeight="1" x14ac:dyDescent="0.35">
      <c r="A334" s="21"/>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c r="AA334" s="21"/>
    </row>
    <row r="335" spans="1:27" ht="15.75" customHeight="1" x14ac:dyDescent="0.35">
      <c r="A335" s="21"/>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c r="AA335" s="21"/>
    </row>
    <row r="336" spans="1:27" ht="15.75" customHeight="1" x14ac:dyDescent="0.35">
      <c r="A336" s="21"/>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c r="AA336" s="21"/>
    </row>
    <row r="337" spans="1:27" ht="15.75" customHeight="1" x14ac:dyDescent="0.35">
      <c r="A337" s="21"/>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c r="AA337" s="21"/>
    </row>
    <row r="338" spans="1:27" ht="15.75" customHeight="1" x14ac:dyDescent="0.35">
      <c r="A338" s="21"/>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c r="AA338" s="21"/>
    </row>
    <row r="339" spans="1:27" ht="15.75" customHeight="1" x14ac:dyDescent="0.35">
      <c r="A339" s="21"/>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c r="AA339" s="21"/>
    </row>
    <row r="340" spans="1:27" ht="15.75" customHeight="1" x14ac:dyDescent="0.35">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c r="AA340" s="21"/>
    </row>
    <row r="341" spans="1:27" ht="15.75" customHeight="1" x14ac:dyDescent="0.35">
      <c r="A341" s="21"/>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c r="AA341" s="21"/>
    </row>
    <row r="342" spans="1:27" ht="15.75" customHeight="1" x14ac:dyDescent="0.35">
      <c r="A342" s="21"/>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c r="AA342" s="21"/>
    </row>
    <row r="343" spans="1:27" ht="15.75" customHeight="1" x14ac:dyDescent="0.35">
      <c r="A343" s="21"/>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c r="AA343" s="21"/>
    </row>
    <row r="344" spans="1:27" ht="15.75" customHeight="1" x14ac:dyDescent="0.35">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c r="AA344" s="21"/>
    </row>
    <row r="345" spans="1:27" ht="15.75" customHeight="1" x14ac:dyDescent="0.35">
      <c r="A345" s="21"/>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c r="AA345" s="21"/>
    </row>
    <row r="346" spans="1:27" ht="15.75" customHeight="1" x14ac:dyDescent="0.35">
      <c r="A346" s="21"/>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c r="AA346" s="21"/>
    </row>
    <row r="347" spans="1:27" ht="15.75" customHeight="1" x14ac:dyDescent="0.35">
      <c r="A347" s="21"/>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c r="AA347" s="21"/>
    </row>
    <row r="348" spans="1:27" ht="15.75" customHeight="1" x14ac:dyDescent="0.35">
      <c r="A348" s="21"/>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c r="AA348" s="21"/>
    </row>
    <row r="349" spans="1:27" ht="15.75" customHeight="1" x14ac:dyDescent="0.35">
      <c r="A349" s="21"/>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c r="AA349" s="21"/>
    </row>
    <row r="350" spans="1:27" ht="15.75" customHeight="1" x14ac:dyDescent="0.35">
      <c r="A350" s="21"/>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c r="AA350" s="21"/>
    </row>
    <row r="351" spans="1:27" ht="15.75" customHeight="1" x14ac:dyDescent="0.35">
      <c r="A351" s="21"/>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c r="AA351" s="21"/>
    </row>
    <row r="352" spans="1:27" ht="15.75" customHeight="1" x14ac:dyDescent="0.35">
      <c r="A352" s="21"/>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c r="AA352" s="21"/>
    </row>
    <row r="353" spans="1:27" ht="15.75" customHeight="1" x14ac:dyDescent="0.35">
      <c r="A353" s="21"/>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c r="AA353" s="21"/>
    </row>
    <row r="354" spans="1:27" ht="15.75" customHeight="1" x14ac:dyDescent="0.35">
      <c r="A354" s="21"/>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c r="AA354" s="21"/>
    </row>
    <row r="355" spans="1:27" ht="15.75" customHeight="1" x14ac:dyDescent="0.35">
      <c r="A355" s="21"/>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c r="AA355" s="21"/>
    </row>
    <row r="356" spans="1:27" ht="15.75" customHeight="1" x14ac:dyDescent="0.35">
      <c r="A356" s="21"/>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c r="AA356" s="21"/>
    </row>
    <row r="357" spans="1:27" ht="15.75" customHeight="1" x14ac:dyDescent="0.35">
      <c r="A357" s="21"/>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c r="AA357" s="21"/>
    </row>
    <row r="358" spans="1:27" ht="15.75" customHeight="1" x14ac:dyDescent="0.35">
      <c r="A358" s="21"/>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c r="AA358" s="21"/>
    </row>
    <row r="359" spans="1:27" ht="15.75" customHeight="1" x14ac:dyDescent="0.35">
      <c r="A359" s="21"/>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c r="AA359" s="21"/>
    </row>
    <row r="360" spans="1:27" ht="15.75" customHeight="1" x14ac:dyDescent="0.35">
      <c r="A360" s="21"/>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c r="AA360" s="21"/>
    </row>
    <row r="361" spans="1:27" ht="15.75" customHeight="1" x14ac:dyDescent="0.35">
      <c r="A361" s="21"/>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c r="AA361" s="21"/>
    </row>
    <row r="362" spans="1:27" ht="15.75" customHeight="1" x14ac:dyDescent="0.35">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c r="AA362" s="21"/>
    </row>
    <row r="363" spans="1:27" ht="15.75" customHeight="1" x14ac:dyDescent="0.35">
      <c r="A363" s="21"/>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c r="AA363" s="21"/>
    </row>
    <row r="364" spans="1:27" ht="15.75" customHeight="1" x14ac:dyDescent="0.35">
      <c r="A364" s="21"/>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c r="AA364" s="21"/>
    </row>
    <row r="365" spans="1:27" ht="15.75" customHeight="1" x14ac:dyDescent="0.35">
      <c r="A365" s="21"/>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c r="AA365" s="21"/>
    </row>
    <row r="366" spans="1:27" ht="15.75" customHeight="1" x14ac:dyDescent="0.35">
      <c r="A366" s="21"/>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c r="AA366" s="21"/>
    </row>
    <row r="367" spans="1:27" ht="15.75" customHeight="1" x14ac:dyDescent="0.35">
      <c r="A367" s="21"/>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c r="AA367" s="21"/>
    </row>
    <row r="368" spans="1:27" ht="15.75" customHeight="1" x14ac:dyDescent="0.35">
      <c r="A368" s="21"/>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c r="AA368" s="21"/>
    </row>
    <row r="369" spans="1:27" ht="15.75" customHeight="1" x14ac:dyDescent="0.35">
      <c r="A369" s="21"/>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c r="AA369" s="21"/>
    </row>
    <row r="370" spans="1:27" ht="15.75" customHeight="1" x14ac:dyDescent="0.35">
      <c r="A370" s="21"/>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c r="AA370" s="21"/>
    </row>
    <row r="371" spans="1:27" ht="15.75" customHeight="1" x14ac:dyDescent="0.35">
      <c r="A371" s="21"/>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c r="AA371" s="21"/>
    </row>
    <row r="372" spans="1:27" ht="15.75" customHeight="1" x14ac:dyDescent="0.35">
      <c r="A372" s="21"/>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c r="AA372" s="21"/>
    </row>
    <row r="373" spans="1:27" ht="15.75" customHeight="1" x14ac:dyDescent="0.35">
      <c r="A373" s="21"/>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c r="AA373" s="21"/>
    </row>
    <row r="374" spans="1:27" ht="15.75" customHeight="1" x14ac:dyDescent="0.35">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c r="AA374" s="21"/>
    </row>
    <row r="375" spans="1:27" ht="15.75" customHeight="1" x14ac:dyDescent="0.35">
      <c r="A375" s="21"/>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c r="AA375" s="21"/>
    </row>
    <row r="376" spans="1:27" ht="15.75" customHeight="1" x14ac:dyDescent="0.35">
      <c r="A376" s="21"/>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c r="AA376" s="21"/>
    </row>
    <row r="377" spans="1:27" ht="15.75" customHeight="1" x14ac:dyDescent="0.35">
      <c r="A377" s="21"/>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c r="AA377" s="21"/>
    </row>
    <row r="378" spans="1:27" ht="15.75" customHeight="1" x14ac:dyDescent="0.35">
      <c r="A378" s="21"/>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c r="AA378" s="21"/>
    </row>
    <row r="379" spans="1:27" ht="15.75" customHeight="1" x14ac:dyDescent="0.35">
      <c r="A379" s="21"/>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c r="AA379" s="21"/>
    </row>
    <row r="380" spans="1:27" ht="15.75" customHeight="1" x14ac:dyDescent="0.35">
      <c r="A380" s="21"/>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c r="AA380" s="21"/>
    </row>
    <row r="381" spans="1:27" ht="15.75" customHeight="1" x14ac:dyDescent="0.35">
      <c r="A381" s="21"/>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c r="AA381" s="21"/>
    </row>
    <row r="382" spans="1:27" ht="15.75" customHeight="1" x14ac:dyDescent="0.35">
      <c r="A382" s="21"/>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c r="AA382" s="21"/>
    </row>
    <row r="383" spans="1:27" ht="15.75" customHeight="1" x14ac:dyDescent="0.35">
      <c r="A383" s="21"/>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c r="AA383" s="21"/>
    </row>
    <row r="384" spans="1:27" ht="15.75" customHeight="1" x14ac:dyDescent="0.35">
      <c r="A384" s="21"/>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c r="AA384" s="21"/>
    </row>
    <row r="385" spans="1:27" ht="15.75" customHeight="1" x14ac:dyDescent="0.35">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c r="AA385" s="21"/>
    </row>
    <row r="386" spans="1:27" ht="15.75" customHeight="1" x14ac:dyDescent="0.35">
      <c r="A386" s="21"/>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c r="AA386" s="21"/>
    </row>
    <row r="387" spans="1:27" ht="15.75" customHeight="1" x14ac:dyDescent="0.35">
      <c r="A387" s="21"/>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c r="AA387" s="21"/>
    </row>
    <row r="388" spans="1:27" ht="15.75" customHeight="1" x14ac:dyDescent="0.35">
      <c r="A388" s="21"/>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c r="AA388" s="21"/>
    </row>
    <row r="389" spans="1:27" ht="15.75" customHeight="1" x14ac:dyDescent="0.35">
      <c r="A389" s="21"/>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c r="AA389" s="21"/>
    </row>
    <row r="390" spans="1:27" ht="15.75" customHeight="1" x14ac:dyDescent="0.35">
      <c r="A390" s="21"/>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c r="AA390" s="21"/>
    </row>
    <row r="391" spans="1:27" ht="15.75" customHeight="1" x14ac:dyDescent="0.35">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c r="AA391" s="21"/>
    </row>
    <row r="392" spans="1:27" ht="15.75" customHeight="1" x14ac:dyDescent="0.35">
      <c r="A392" s="21"/>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c r="AA392" s="21"/>
    </row>
    <row r="393" spans="1:27" ht="15.75" customHeight="1" x14ac:dyDescent="0.35">
      <c r="A393" s="21"/>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c r="AA393" s="21"/>
    </row>
    <row r="394" spans="1:27" ht="15.75" customHeight="1" x14ac:dyDescent="0.35">
      <c r="A394" s="21"/>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c r="AA394" s="21"/>
    </row>
    <row r="395" spans="1:27" ht="15.75" customHeight="1" x14ac:dyDescent="0.35">
      <c r="A395" s="21"/>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c r="AA395" s="21"/>
    </row>
    <row r="396" spans="1:27" ht="15.75" customHeight="1" x14ac:dyDescent="0.35">
      <c r="A396" s="21"/>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c r="AA396" s="21"/>
    </row>
    <row r="397" spans="1:27" ht="15.75" customHeight="1" x14ac:dyDescent="0.35">
      <c r="A397" s="21"/>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c r="AA397" s="21"/>
    </row>
    <row r="398" spans="1:27" ht="15.75" customHeight="1" x14ac:dyDescent="0.35">
      <c r="A398" s="21"/>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c r="AA398" s="21"/>
    </row>
    <row r="399" spans="1:27" ht="15.75" customHeight="1" x14ac:dyDescent="0.35">
      <c r="A399" s="21"/>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c r="AA399" s="21"/>
    </row>
    <row r="400" spans="1:27" ht="15.75" customHeight="1" x14ac:dyDescent="0.35">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c r="AA400" s="21"/>
    </row>
    <row r="401" spans="1:27" ht="15.75" customHeight="1" x14ac:dyDescent="0.35">
      <c r="A401" s="21"/>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c r="AA401" s="21"/>
    </row>
    <row r="402" spans="1:27" ht="15.75" customHeight="1" x14ac:dyDescent="0.35">
      <c r="A402" s="21"/>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c r="AA402" s="21"/>
    </row>
    <row r="403" spans="1:27" ht="15.75" customHeight="1" x14ac:dyDescent="0.35">
      <c r="A403" s="21"/>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c r="AA403" s="21"/>
    </row>
    <row r="404" spans="1:27" ht="15.75" customHeight="1" x14ac:dyDescent="0.35">
      <c r="A404" s="21"/>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c r="AA404" s="21"/>
    </row>
    <row r="405" spans="1:27" ht="15.75" customHeight="1" x14ac:dyDescent="0.35">
      <c r="A405" s="21"/>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c r="AA405" s="21"/>
    </row>
    <row r="406" spans="1:27" ht="15.75" customHeight="1" x14ac:dyDescent="0.35">
      <c r="A406" s="21"/>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c r="AA406" s="21"/>
    </row>
    <row r="407" spans="1:27" ht="15.75" customHeight="1" x14ac:dyDescent="0.35">
      <c r="A407" s="21"/>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c r="AA407" s="21"/>
    </row>
    <row r="408" spans="1:27" ht="15.75" customHeight="1" x14ac:dyDescent="0.35">
      <c r="A408" s="21"/>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c r="AA408" s="21"/>
    </row>
    <row r="409" spans="1:27" ht="15.75" customHeight="1" x14ac:dyDescent="0.35">
      <c r="A409" s="21"/>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c r="AA409" s="21"/>
    </row>
    <row r="410" spans="1:27" ht="15.75" customHeight="1" x14ac:dyDescent="0.35">
      <c r="A410" s="21"/>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c r="AA410" s="21"/>
    </row>
    <row r="411" spans="1:27" ht="15.75" customHeight="1" x14ac:dyDescent="0.35">
      <c r="A411" s="21"/>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c r="AA411" s="21"/>
    </row>
    <row r="412" spans="1:27" ht="15.75" customHeight="1" x14ac:dyDescent="0.35">
      <c r="A412" s="21"/>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c r="AA412" s="21"/>
    </row>
    <row r="413" spans="1:27" ht="15.75" customHeight="1" x14ac:dyDescent="0.35">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c r="AA413" s="21"/>
    </row>
    <row r="414" spans="1:27" ht="15.75" customHeight="1" x14ac:dyDescent="0.35">
      <c r="A414" s="21"/>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c r="AA414" s="21"/>
    </row>
    <row r="415" spans="1:27" ht="15.75" customHeight="1" x14ac:dyDescent="0.35">
      <c r="A415" s="21"/>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c r="AA415" s="21"/>
    </row>
    <row r="416" spans="1:27" ht="15.75" customHeight="1" x14ac:dyDescent="0.35">
      <c r="A416" s="21"/>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c r="AA416" s="21"/>
    </row>
    <row r="417" spans="1:27" ht="15.75" customHeight="1" x14ac:dyDescent="0.35">
      <c r="A417" s="21"/>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c r="AA417" s="21"/>
    </row>
    <row r="418" spans="1:27" ht="15.75" customHeight="1" x14ac:dyDescent="0.35">
      <c r="A418" s="21"/>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c r="AA418" s="21"/>
    </row>
    <row r="419" spans="1:27" ht="15.75" customHeight="1" x14ac:dyDescent="0.35">
      <c r="A419" s="21"/>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c r="AA419" s="21"/>
    </row>
    <row r="420" spans="1:27" ht="15.75" customHeight="1" x14ac:dyDescent="0.35">
      <c r="A420" s="21"/>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c r="AA420" s="21"/>
    </row>
    <row r="421" spans="1:27" ht="15.75" customHeight="1" x14ac:dyDescent="0.35">
      <c r="A421" s="21"/>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c r="AA421" s="21"/>
    </row>
    <row r="422" spans="1:27" ht="15.75" customHeight="1" x14ac:dyDescent="0.35">
      <c r="A422" s="21"/>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c r="AA422" s="21"/>
    </row>
    <row r="423" spans="1:27" ht="15.75" customHeight="1" x14ac:dyDescent="0.35">
      <c r="A423" s="21"/>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c r="AA423" s="21"/>
    </row>
    <row r="424" spans="1:27" ht="15.75" customHeight="1" x14ac:dyDescent="0.35">
      <c r="A424" s="21"/>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c r="AA424" s="21"/>
    </row>
    <row r="425" spans="1:27" ht="15.75" customHeight="1" x14ac:dyDescent="0.35">
      <c r="A425" s="21"/>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c r="AA425" s="21"/>
    </row>
    <row r="426" spans="1:27" ht="15.75" customHeight="1" x14ac:dyDescent="0.35">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c r="AA426" s="21"/>
    </row>
    <row r="427" spans="1:27" ht="15.75" customHeight="1" x14ac:dyDescent="0.35">
      <c r="A427" s="21"/>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c r="AA427" s="21"/>
    </row>
    <row r="428" spans="1:27" ht="15.75" customHeight="1" x14ac:dyDescent="0.35">
      <c r="A428" s="21"/>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c r="AA428" s="21"/>
    </row>
    <row r="429" spans="1:27" ht="15.75" customHeight="1" x14ac:dyDescent="0.35">
      <c r="A429" s="21"/>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c r="AA429" s="21"/>
    </row>
    <row r="430" spans="1:27" ht="15.75" customHeight="1" x14ac:dyDescent="0.35">
      <c r="A430" s="21"/>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c r="AA430" s="21"/>
    </row>
    <row r="431" spans="1:27" ht="15.75" customHeight="1" x14ac:dyDescent="0.35">
      <c r="A431" s="21"/>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c r="AA431" s="21"/>
    </row>
    <row r="432" spans="1:27" ht="15.75" customHeight="1" x14ac:dyDescent="0.35">
      <c r="A432" s="21"/>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c r="AA432" s="21"/>
    </row>
    <row r="433" spans="1:27" ht="15.75" customHeight="1" x14ac:dyDescent="0.35">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c r="AA433" s="21"/>
    </row>
    <row r="434" spans="1:27" ht="15.75" customHeight="1" x14ac:dyDescent="0.35">
      <c r="A434" s="21"/>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c r="AA434" s="21"/>
    </row>
    <row r="435" spans="1:27" ht="15.75" customHeight="1" x14ac:dyDescent="0.35">
      <c r="A435" s="21"/>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c r="AA435" s="21"/>
    </row>
    <row r="436" spans="1:27" ht="15.75" customHeight="1" x14ac:dyDescent="0.35">
      <c r="A436" s="21"/>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c r="AA436" s="21"/>
    </row>
    <row r="437" spans="1:27" ht="15.75" customHeight="1" x14ac:dyDescent="0.35">
      <c r="A437" s="21"/>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c r="AA437" s="21"/>
    </row>
    <row r="438" spans="1:27" ht="15.75" customHeight="1" x14ac:dyDescent="0.35">
      <c r="A438" s="21"/>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c r="AA438" s="21"/>
    </row>
    <row r="439" spans="1:27" ht="15.75" customHeight="1" x14ac:dyDescent="0.35">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c r="AA439" s="21"/>
    </row>
    <row r="440" spans="1:27" ht="15.75" customHeight="1" x14ac:dyDescent="0.35">
      <c r="A440" s="21"/>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c r="AA440" s="21"/>
    </row>
    <row r="441" spans="1:27" ht="15.75" customHeight="1" x14ac:dyDescent="0.35">
      <c r="A441" s="21"/>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c r="AA441" s="21"/>
    </row>
    <row r="442" spans="1:27" ht="15.75" customHeight="1" x14ac:dyDescent="0.35">
      <c r="A442" s="21"/>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c r="AA442" s="21"/>
    </row>
    <row r="443" spans="1:27" ht="15.75" customHeight="1" x14ac:dyDescent="0.35">
      <c r="A443" s="21"/>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c r="AA443" s="21"/>
    </row>
    <row r="444" spans="1:27" ht="15.75" customHeight="1" x14ac:dyDescent="0.35">
      <c r="A444" s="21"/>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c r="AA444" s="21"/>
    </row>
    <row r="445" spans="1:27" ht="15.75" customHeight="1" x14ac:dyDescent="0.35">
      <c r="A445" s="21"/>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c r="AA445" s="21"/>
    </row>
    <row r="446" spans="1:27" ht="15.75" customHeight="1" x14ac:dyDescent="0.35">
      <c r="A446" s="21"/>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c r="AA446" s="21"/>
    </row>
    <row r="447" spans="1:27" ht="15.75" customHeight="1" x14ac:dyDescent="0.35">
      <c r="A447" s="21"/>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c r="AA447" s="21"/>
    </row>
    <row r="448" spans="1:27" ht="15.75" customHeight="1" x14ac:dyDescent="0.35">
      <c r="A448" s="21"/>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c r="AA448" s="21"/>
    </row>
    <row r="449" spans="1:27" ht="15.75" customHeight="1" x14ac:dyDescent="0.35">
      <c r="A449" s="21"/>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c r="AA449" s="21"/>
    </row>
    <row r="450" spans="1:27" ht="15.75" customHeight="1" x14ac:dyDescent="0.35">
      <c r="A450" s="21"/>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c r="AA450" s="21"/>
    </row>
    <row r="451" spans="1:27" ht="15.75" customHeight="1" x14ac:dyDescent="0.35">
      <c r="A451" s="21"/>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c r="AA451" s="21"/>
    </row>
    <row r="452" spans="1:27" ht="15.75" customHeight="1" x14ac:dyDescent="0.35">
      <c r="A452" s="21"/>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c r="AA452" s="21"/>
    </row>
    <row r="453" spans="1:27" ht="15.75" customHeight="1" x14ac:dyDescent="0.35">
      <c r="A453" s="21"/>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c r="AA453" s="21"/>
    </row>
    <row r="454" spans="1:27" ht="15.75" customHeight="1" x14ac:dyDescent="0.35">
      <c r="A454" s="21"/>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c r="AA454" s="21"/>
    </row>
    <row r="455" spans="1:27" ht="15.75" customHeight="1" x14ac:dyDescent="0.35">
      <c r="A455" s="21"/>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c r="AA455" s="21"/>
    </row>
    <row r="456" spans="1:27" ht="15.75" customHeight="1" x14ac:dyDescent="0.35">
      <c r="A456" s="21"/>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c r="AA456" s="21"/>
    </row>
    <row r="457" spans="1:27" ht="15.75" customHeight="1" x14ac:dyDescent="0.35">
      <c r="A457" s="21"/>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c r="AA457" s="21"/>
    </row>
    <row r="458" spans="1:27" ht="15.75" customHeight="1" x14ac:dyDescent="0.35">
      <c r="A458" s="21"/>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c r="AA458" s="21"/>
    </row>
    <row r="459" spans="1:27" ht="15.75" customHeight="1" x14ac:dyDescent="0.35">
      <c r="A459" s="21"/>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c r="AA459" s="21"/>
    </row>
    <row r="460" spans="1:27" ht="15.75" customHeight="1" x14ac:dyDescent="0.35">
      <c r="A460" s="21"/>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c r="AA460" s="21"/>
    </row>
    <row r="461" spans="1:27" ht="15.75" customHeight="1" x14ac:dyDescent="0.35">
      <c r="A461" s="21"/>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c r="AA461" s="21"/>
    </row>
    <row r="462" spans="1:27" ht="15.75" customHeight="1" x14ac:dyDescent="0.35">
      <c r="A462" s="21"/>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c r="AA462" s="21"/>
    </row>
    <row r="463" spans="1:27" ht="15.75" customHeight="1" x14ac:dyDescent="0.35">
      <c r="A463" s="21"/>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c r="AA463" s="21"/>
    </row>
    <row r="464" spans="1:27" ht="15.75" customHeight="1" x14ac:dyDescent="0.35">
      <c r="A464" s="21"/>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c r="AA464" s="21"/>
    </row>
    <row r="465" spans="1:27" ht="15.75" customHeight="1" x14ac:dyDescent="0.35">
      <c r="A465" s="21"/>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c r="AA465" s="21"/>
    </row>
    <row r="466" spans="1:27" ht="15.75" customHeight="1" x14ac:dyDescent="0.35">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c r="AA466" s="21"/>
    </row>
    <row r="467" spans="1:27" ht="15.75" customHeight="1" x14ac:dyDescent="0.35">
      <c r="A467" s="21"/>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c r="AA467" s="21"/>
    </row>
    <row r="468" spans="1:27" ht="15.75" customHeight="1" x14ac:dyDescent="0.35">
      <c r="A468" s="21"/>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c r="AA468" s="21"/>
    </row>
    <row r="469" spans="1:27" ht="15.75" customHeight="1" x14ac:dyDescent="0.35">
      <c r="A469" s="21"/>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c r="AA469" s="21"/>
    </row>
    <row r="470" spans="1:27" ht="15.75" customHeight="1" x14ac:dyDescent="0.35">
      <c r="A470" s="21"/>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c r="AA470" s="21"/>
    </row>
    <row r="471" spans="1:27" ht="15.75" customHeight="1" x14ac:dyDescent="0.35">
      <c r="A471" s="21"/>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c r="AA471" s="21"/>
    </row>
    <row r="472" spans="1:27" ht="15.75" customHeight="1" x14ac:dyDescent="0.35">
      <c r="A472" s="21"/>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c r="AA472" s="21"/>
    </row>
    <row r="473" spans="1:27" ht="15.75" customHeight="1" x14ac:dyDescent="0.35">
      <c r="A473" s="21"/>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c r="AA473" s="21"/>
    </row>
    <row r="474" spans="1:27" ht="15.75" customHeight="1" x14ac:dyDescent="0.35">
      <c r="A474" s="21"/>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c r="AA474" s="21"/>
    </row>
    <row r="475" spans="1:27" ht="15.75" customHeight="1" x14ac:dyDescent="0.35">
      <c r="A475" s="21"/>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c r="AA475" s="21"/>
    </row>
    <row r="476" spans="1:27" ht="15.75" customHeight="1" x14ac:dyDescent="0.35">
      <c r="A476" s="21"/>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c r="AA476" s="21"/>
    </row>
    <row r="477" spans="1:27" ht="15.75" customHeight="1" x14ac:dyDescent="0.35">
      <c r="A477" s="21"/>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c r="AA477" s="21"/>
    </row>
    <row r="478" spans="1:27" ht="15.75" customHeight="1" x14ac:dyDescent="0.35">
      <c r="A478" s="21"/>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c r="AA478" s="21"/>
    </row>
    <row r="479" spans="1:27" ht="15.75" customHeight="1" x14ac:dyDescent="0.35">
      <c r="A479" s="21"/>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c r="AA479" s="21"/>
    </row>
    <row r="480" spans="1:27" ht="15.75" customHeight="1" x14ac:dyDescent="0.35">
      <c r="A480" s="21"/>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c r="AA480" s="21"/>
    </row>
    <row r="481" spans="1:27" ht="15.75" customHeight="1" x14ac:dyDescent="0.35">
      <c r="A481" s="21"/>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c r="AA481" s="21"/>
    </row>
    <row r="482" spans="1:27" ht="15.75" customHeight="1" x14ac:dyDescent="0.35">
      <c r="A482" s="21"/>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c r="AA482" s="21"/>
    </row>
    <row r="483" spans="1:27" ht="15.75" customHeight="1" x14ac:dyDescent="0.35">
      <c r="A483" s="21"/>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c r="AA483" s="21"/>
    </row>
    <row r="484" spans="1:27" ht="15.75" customHeight="1" x14ac:dyDescent="0.35">
      <c r="A484" s="21"/>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c r="AA484" s="21"/>
    </row>
    <row r="485" spans="1:27" ht="15.75" customHeight="1" x14ac:dyDescent="0.35">
      <c r="A485" s="21"/>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c r="AA485" s="21"/>
    </row>
    <row r="486" spans="1:27" ht="15.75" customHeight="1" x14ac:dyDescent="0.35">
      <c r="A486" s="21"/>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c r="AA486" s="21"/>
    </row>
    <row r="487" spans="1:27" ht="15.75" customHeight="1" x14ac:dyDescent="0.35">
      <c r="A487" s="21"/>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c r="AA487" s="21"/>
    </row>
    <row r="488" spans="1:27" ht="15.75" customHeight="1" x14ac:dyDescent="0.35">
      <c r="A488" s="21"/>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c r="AA488" s="21"/>
    </row>
    <row r="489" spans="1:27" ht="15.75" customHeight="1" x14ac:dyDescent="0.35">
      <c r="A489" s="21"/>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c r="AA489" s="21"/>
    </row>
    <row r="490" spans="1:27" ht="15.75" customHeight="1" x14ac:dyDescent="0.35">
      <c r="A490" s="21"/>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c r="AA490" s="21"/>
    </row>
    <row r="491" spans="1:27" ht="15.75" customHeight="1" x14ac:dyDescent="0.35">
      <c r="A491" s="21"/>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c r="AA491" s="21"/>
    </row>
    <row r="492" spans="1:27" ht="15.75" customHeight="1" x14ac:dyDescent="0.35">
      <c r="A492" s="21"/>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c r="AA492" s="21"/>
    </row>
    <row r="493" spans="1:27" ht="15.75" customHeight="1" x14ac:dyDescent="0.35">
      <c r="A493" s="21"/>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c r="AA493" s="21"/>
    </row>
    <row r="494" spans="1:27" ht="15.75" customHeight="1" x14ac:dyDescent="0.35">
      <c r="A494" s="21"/>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c r="AA494" s="21"/>
    </row>
    <row r="495" spans="1:27" ht="15.75" customHeight="1" x14ac:dyDescent="0.35">
      <c r="A495" s="21"/>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c r="AA495" s="21"/>
    </row>
    <row r="496" spans="1:27" ht="15.75" customHeight="1" x14ac:dyDescent="0.35">
      <c r="A496" s="21"/>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c r="AA496" s="21"/>
    </row>
    <row r="497" spans="1:27" ht="15.75" customHeight="1" x14ac:dyDescent="0.35">
      <c r="A497" s="21"/>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c r="AA497" s="21"/>
    </row>
    <row r="498" spans="1:27" ht="15.75" customHeight="1" x14ac:dyDescent="0.35">
      <c r="A498" s="21"/>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c r="AA498" s="21"/>
    </row>
    <row r="499" spans="1:27" ht="15.75" customHeight="1" x14ac:dyDescent="0.35">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c r="AA499" s="21"/>
    </row>
    <row r="500" spans="1:27" ht="15.75" customHeight="1" x14ac:dyDescent="0.35">
      <c r="A500" s="21"/>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c r="AA500" s="21"/>
    </row>
    <row r="501" spans="1:27" ht="15.75" customHeight="1" x14ac:dyDescent="0.35">
      <c r="A501" s="21"/>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c r="AA501" s="21"/>
    </row>
    <row r="502" spans="1:27" ht="15.75" customHeight="1" x14ac:dyDescent="0.35">
      <c r="A502" s="21"/>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c r="AA502" s="21"/>
    </row>
    <row r="503" spans="1:27" ht="15.75" customHeight="1" x14ac:dyDescent="0.35">
      <c r="A503" s="21"/>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c r="AA503" s="21"/>
    </row>
    <row r="504" spans="1:27" ht="15.75" customHeight="1" x14ac:dyDescent="0.35">
      <c r="A504" s="21"/>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c r="AA504" s="21"/>
    </row>
    <row r="505" spans="1:27" ht="15.75" customHeight="1" x14ac:dyDescent="0.35">
      <c r="A505" s="21"/>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c r="AA505" s="21"/>
    </row>
    <row r="506" spans="1:27" ht="15.75" customHeight="1" x14ac:dyDescent="0.35">
      <c r="A506" s="21"/>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c r="AA506" s="21"/>
    </row>
    <row r="507" spans="1:27" ht="15.75" customHeight="1" x14ac:dyDescent="0.35">
      <c r="A507" s="21"/>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c r="AA507" s="21"/>
    </row>
    <row r="508" spans="1:27" ht="15.75" customHeight="1" x14ac:dyDescent="0.35">
      <c r="A508" s="21"/>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c r="AA508" s="21"/>
    </row>
    <row r="509" spans="1:27" ht="15.75" customHeight="1" x14ac:dyDescent="0.35">
      <c r="A509" s="21"/>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c r="AA509" s="21"/>
    </row>
    <row r="510" spans="1:27" ht="15.75" customHeight="1" x14ac:dyDescent="0.35">
      <c r="A510" s="21"/>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c r="AA510" s="21"/>
    </row>
    <row r="511" spans="1:27" ht="15.75" customHeight="1" x14ac:dyDescent="0.35">
      <c r="A511" s="21"/>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c r="AA511" s="21"/>
    </row>
    <row r="512" spans="1:27" ht="15.75" customHeight="1" x14ac:dyDescent="0.35">
      <c r="A512" s="21"/>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c r="AA512" s="21"/>
    </row>
    <row r="513" spans="1:27" ht="15.75" customHeight="1" x14ac:dyDescent="0.35">
      <c r="A513" s="21"/>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c r="AA513" s="21"/>
    </row>
    <row r="514" spans="1:27" ht="15.75" customHeight="1" x14ac:dyDescent="0.35">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c r="AA514" s="21"/>
    </row>
    <row r="515" spans="1:27" ht="15.75" customHeight="1" x14ac:dyDescent="0.35">
      <c r="A515" s="21"/>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c r="AA515" s="21"/>
    </row>
    <row r="516" spans="1:27" ht="15.75" customHeight="1" x14ac:dyDescent="0.35">
      <c r="A516" s="21"/>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c r="AA516" s="21"/>
    </row>
    <row r="517" spans="1:27" ht="15.75" customHeight="1" x14ac:dyDescent="0.35">
      <c r="A517" s="21"/>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c r="AA517" s="21"/>
    </row>
    <row r="518" spans="1:27" ht="15.75" customHeight="1" x14ac:dyDescent="0.35">
      <c r="A518" s="21"/>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c r="AA518" s="21"/>
    </row>
    <row r="519" spans="1:27" ht="15.75" customHeight="1" x14ac:dyDescent="0.35">
      <c r="A519" s="21"/>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c r="AA519" s="21"/>
    </row>
    <row r="520" spans="1:27" ht="15.75" customHeight="1" x14ac:dyDescent="0.35">
      <c r="A520" s="21"/>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c r="AA520" s="21"/>
    </row>
    <row r="521" spans="1:27" ht="15.75" customHeight="1" x14ac:dyDescent="0.35">
      <c r="A521" s="21"/>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c r="AA521" s="21"/>
    </row>
    <row r="522" spans="1:27" ht="15.75" customHeight="1" x14ac:dyDescent="0.35">
      <c r="A522" s="21"/>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c r="AA522" s="21"/>
    </row>
    <row r="523" spans="1:27" ht="15.75" customHeight="1" x14ac:dyDescent="0.35">
      <c r="A523" s="21"/>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c r="AA523" s="21"/>
    </row>
    <row r="524" spans="1:27" ht="15.75" customHeight="1" x14ac:dyDescent="0.35">
      <c r="A524" s="21"/>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c r="AA524" s="21"/>
    </row>
    <row r="525" spans="1:27" ht="15.75" customHeight="1" x14ac:dyDescent="0.35">
      <c r="A525" s="21"/>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c r="AA525" s="21"/>
    </row>
    <row r="526" spans="1:27" ht="15.75" customHeight="1" x14ac:dyDescent="0.35">
      <c r="A526" s="21"/>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c r="AA526" s="21"/>
    </row>
    <row r="527" spans="1:27" ht="15.75" customHeight="1" x14ac:dyDescent="0.35">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c r="AA527" s="21"/>
    </row>
    <row r="528" spans="1:27" ht="15.75" customHeight="1" x14ac:dyDescent="0.35">
      <c r="A528" s="21"/>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c r="AA528" s="21"/>
    </row>
    <row r="529" spans="1:27" ht="15.75" customHeight="1" x14ac:dyDescent="0.35">
      <c r="A529" s="21"/>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c r="AA529" s="21"/>
    </row>
    <row r="530" spans="1:27" ht="15.75" customHeight="1" x14ac:dyDescent="0.35">
      <c r="A530" s="21"/>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c r="AA530" s="21"/>
    </row>
    <row r="531" spans="1:27" ht="15.75" customHeight="1" x14ac:dyDescent="0.35">
      <c r="A531" s="21"/>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c r="AA531" s="21"/>
    </row>
    <row r="532" spans="1:27" ht="15.75" customHeight="1" x14ac:dyDescent="0.35">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c r="AA532" s="21"/>
    </row>
    <row r="533" spans="1:27" ht="15.75" customHeight="1" x14ac:dyDescent="0.35">
      <c r="A533" s="21"/>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c r="AA533" s="21"/>
    </row>
    <row r="534" spans="1:27" ht="15.75" customHeight="1" x14ac:dyDescent="0.35">
      <c r="A534" s="21"/>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c r="AA534" s="21"/>
    </row>
    <row r="535" spans="1:27" ht="15.75" customHeight="1" x14ac:dyDescent="0.35">
      <c r="A535" s="21"/>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c r="AA535" s="21"/>
    </row>
    <row r="536" spans="1:27" ht="15.75" customHeight="1" x14ac:dyDescent="0.35">
      <c r="A536" s="21"/>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c r="AA536" s="21"/>
    </row>
    <row r="537" spans="1:27" ht="15.75" customHeight="1" x14ac:dyDescent="0.35">
      <c r="A537" s="21"/>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c r="AA537" s="21"/>
    </row>
    <row r="538" spans="1:27" ht="15.75" customHeight="1" x14ac:dyDescent="0.35">
      <c r="A538" s="21"/>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c r="AA538" s="21"/>
    </row>
    <row r="539" spans="1:27" ht="15.75" customHeight="1" x14ac:dyDescent="0.35">
      <c r="A539" s="21"/>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c r="AA539" s="21"/>
    </row>
    <row r="540" spans="1:27" ht="15.75" customHeight="1" x14ac:dyDescent="0.35">
      <c r="A540" s="21"/>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c r="AA540" s="21"/>
    </row>
    <row r="541" spans="1:27" ht="15.75" customHeight="1" x14ac:dyDescent="0.35">
      <c r="A541" s="21"/>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c r="AA541" s="21"/>
    </row>
    <row r="542" spans="1:27" ht="15.75" customHeight="1" x14ac:dyDescent="0.35">
      <c r="A542" s="21"/>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c r="AA542" s="21"/>
    </row>
    <row r="543" spans="1:27" ht="15.75" customHeight="1" x14ac:dyDescent="0.35">
      <c r="A543" s="21"/>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c r="AA543" s="21"/>
    </row>
    <row r="544" spans="1:27" ht="15.75" customHeight="1" x14ac:dyDescent="0.35">
      <c r="A544" s="21"/>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c r="AA544" s="21"/>
    </row>
    <row r="545" spans="1:27" ht="15.75" customHeight="1" x14ac:dyDescent="0.35">
      <c r="A545" s="21"/>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c r="AA545" s="21"/>
    </row>
    <row r="546" spans="1:27" ht="15.75" customHeight="1" x14ac:dyDescent="0.35">
      <c r="A546" s="21"/>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c r="AA546" s="21"/>
    </row>
    <row r="547" spans="1:27" ht="15.75" customHeight="1" x14ac:dyDescent="0.35">
      <c r="A547" s="21"/>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c r="AA547" s="21"/>
    </row>
    <row r="548" spans="1:27" ht="15.75" customHeight="1" x14ac:dyDescent="0.35">
      <c r="A548" s="21"/>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c r="AA548" s="21"/>
    </row>
    <row r="549" spans="1:27" ht="15.75" customHeight="1" x14ac:dyDescent="0.35">
      <c r="A549" s="21"/>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c r="AA549" s="21"/>
    </row>
    <row r="550" spans="1:27" ht="15.75" customHeight="1" x14ac:dyDescent="0.35">
      <c r="A550" s="21"/>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c r="AA550" s="21"/>
    </row>
    <row r="551" spans="1:27" ht="15.75" customHeight="1" x14ac:dyDescent="0.35">
      <c r="A551" s="21"/>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c r="AA551" s="21"/>
    </row>
    <row r="552" spans="1:27" ht="15.75" customHeight="1" x14ac:dyDescent="0.35">
      <c r="A552" s="21"/>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c r="AA552" s="21"/>
    </row>
    <row r="553" spans="1:27" ht="15.75" customHeight="1" x14ac:dyDescent="0.35">
      <c r="A553" s="21"/>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c r="AA553" s="21"/>
    </row>
    <row r="554" spans="1:27" ht="15.75" customHeight="1" x14ac:dyDescent="0.35">
      <c r="A554" s="21"/>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c r="AA554" s="21"/>
    </row>
    <row r="555" spans="1:27" ht="15.75" customHeight="1" x14ac:dyDescent="0.35">
      <c r="A555" s="21"/>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c r="AA555" s="21"/>
    </row>
    <row r="556" spans="1:27" ht="15.75" customHeight="1" x14ac:dyDescent="0.35">
      <c r="A556" s="21"/>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c r="AA556" s="21"/>
    </row>
    <row r="557" spans="1:27" ht="15.75" customHeight="1" x14ac:dyDescent="0.35">
      <c r="A557" s="21"/>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c r="AA557" s="21"/>
    </row>
    <row r="558" spans="1:27" ht="15.75" customHeight="1" x14ac:dyDescent="0.35">
      <c r="A558" s="21"/>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c r="AA558" s="21"/>
    </row>
    <row r="559" spans="1:27" ht="15.75" customHeight="1" x14ac:dyDescent="0.35">
      <c r="A559" s="21"/>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c r="AA559" s="21"/>
    </row>
    <row r="560" spans="1:27" ht="15.75" customHeight="1" x14ac:dyDescent="0.35">
      <c r="A560" s="21"/>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c r="AA560" s="21"/>
    </row>
    <row r="561" spans="1:27" ht="15.75" customHeight="1" x14ac:dyDescent="0.35">
      <c r="A561" s="21"/>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c r="AA561" s="21"/>
    </row>
    <row r="562" spans="1:27" ht="15.75" customHeight="1" x14ac:dyDescent="0.35">
      <c r="A562" s="21"/>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c r="AA562" s="21"/>
    </row>
    <row r="563" spans="1:27" ht="15.75" customHeight="1" x14ac:dyDescent="0.35">
      <c r="A563" s="21"/>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c r="AA563" s="21"/>
    </row>
    <row r="564" spans="1:27" ht="15.75" customHeight="1" x14ac:dyDescent="0.35">
      <c r="A564" s="21"/>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c r="AA564" s="21"/>
    </row>
    <row r="565" spans="1:27" ht="15.75" customHeight="1" x14ac:dyDescent="0.35">
      <c r="A565" s="21"/>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c r="AA565" s="21"/>
    </row>
    <row r="566" spans="1:27" ht="15.75" customHeight="1" x14ac:dyDescent="0.35">
      <c r="A566" s="21"/>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c r="AA566" s="21"/>
    </row>
    <row r="567" spans="1:27" ht="15.75" customHeight="1" x14ac:dyDescent="0.35">
      <c r="A567" s="21"/>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c r="AA567" s="21"/>
    </row>
    <row r="568" spans="1:27" ht="15.75" customHeight="1" x14ac:dyDescent="0.35">
      <c r="A568" s="21"/>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c r="AA568" s="21"/>
    </row>
    <row r="569" spans="1:27" ht="15.75" customHeight="1" x14ac:dyDescent="0.35">
      <c r="A569" s="21"/>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c r="AA569" s="21"/>
    </row>
    <row r="570" spans="1:27" ht="15.75" customHeight="1" x14ac:dyDescent="0.35">
      <c r="A570" s="21"/>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c r="AA570" s="21"/>
    </row>
    <row r="571" spans="1:27" ht="15.75" customHeight="1" x14ac:dyDescent="0.35">
      <c r="A571" s="21"/>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c r="AA571" s="21"/>
    </row>
    <row r="572" spans="1:27" ht="15.75" customHeight="1" x14ac:dyDescent="0.35">
      <c r="A572" s="21"/>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c r="AA572" s="21"/>
    </row>
    <row r="573" spans="1:27" ht="15.75" customHeight="1" x14ac:dyDescent="0.35">
      <c r="A573" s="21"/>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c r="AA573" s="21"/>
    </row>
    <row r="574" spans="1:27" ht="15.75" customHeight="1" x14ac:dyDescent="0.35">
      <c r="A574" s="21"/>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c r="AA574" s="21"/>
    </row>
    <row r="575" spans="1:27" ht="15.75" customHeight="1" x14ac:dyDescent="0.35">
      <c r="A575" s="21"/>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c r="AA575" s="21"/>
    </row>
    <row r="576" spans="1:27" ht="15.75" customHeight="1" x14ac:dyDescent="0.35">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c r="AA576" s="21"/>
    </row>
    <row r="577" spans="1:27" ht="15.75" customHeight="1" x14ac:dyDescent="0.35">
      <c r="A577" s="21"/>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c r="AA577" s="21"/>
    </row>
    <row r="578" spans="1:27" ht="15.75" customHeight="1" x14ac:dyDescent="0.35">
      <c r="A578" s="21"/>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c r="AA578" s="21"/>
    </row>
    <row r="579" spans="1:27" ht="15.75" customHeight="1" x14ac:dyDescent="0.35">
      <c r="A579" s="21"/>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c r="AA579" s="21"/>
    </row>
    <row r="580" spans="1:27" ht="15.75" customHeight="1" x14ac:dyDescent="0.35">
      <c r="A580" s="21"/>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c r="AA580" s="21"/>
    </row>
    <row r="581" spans="1:27" ht="15.75" customHeight="1" x14ac:dyDescent="0.35">
      <c r="A581" s="21"/>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c r="AA581" s="21"/>
    </row>
    <row r="582" spans="1:27" ht="15.75" customHeight="1" x14ac:dyDescent="0.35">
      <c r="A582" s="21"/>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c r="AA582" s="21"/>
    </row>
    <row r="583" spans="1:27" ht="15.75" customHeight="1" x14ac:dyDescent="0.35">
      <c r="A583" s="21"/>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c r="AA583" s="21"/>
    </row>
    <row r="584" spans="1:27" ht="15.75" customHeight="1" x14ac:dyDescent="0.35">
      <c r="A584" s="21"/>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c r="AA584" s="21"/>
    </row>
    <row r="585" spans="1:27" ht="15.75" customHeight="1" x14ac:dyDescent="0.35">
      <c r="A585" s="21"/>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c r="AA585" s="21"/>
    </row>
    <row r="586" spans="1:27" ht="15.75" customHeight="1" x14ac:dyDescent="0.35">
      <c r="A586" s="21"/>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c r="AA586" s="21"/>
    </row>
    <row r="587" spans="1:27" ht="15.75" customHeight="1" x14ac:dyDescent="0.35">
      <c r="A587" s="21"/>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c r="AA587" s="21"/>
    </row>
    <row r="588" spans="1:27" ht="15.75" customHeight="1" x14ac:dyDescent="0.35">
      <c r="A588" s="21"/>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c r="AA588" s="21"/>
    </row>
    <row r="589" spans="1:27" ht="15.75" customHeight="1" x14ac:dyDescent="0.35">
      <c r="A589" s="21"/>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c r="AA589" s="21"/>
    </row>
    <row r="590" spans="1:27" ht="15.75" customHeight="1" x14ac:dyDescent="0.35">
      <c r="A590" s="21"/>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c r="AA590" s="21"/>
    </row>
    <row r="591" spans="1:27" ht="15.75" customHeight="1" x14ac:dyDescent="0.35">
      <c r="A591" s="21"/>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c r="AA591" s="21"/>
    </row>
    <row r="592" spans="1:27" ht="15.75" customHeight="1" x14ac:dyDescent="0.35">
      <c r="A592" s="21"/>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c r="AA592" s="21"/>
    </row>
    <row r="593" spans="1:27" ht="15.75" customHeight="1" x14ac:dyDescent="0.35">
      <c r="A593" s="21"/>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c r="AA593" s="21"/>
    </row>
    <row r="594" spans="1:27" ht="15.75" customHeight="1" x14ac:dyDescent="0.35">
      <c r="A594" s="21"/>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c r="AA594" s="21"/>
    </row>
    <row r="595" spans="1:27" ht="15.75" customHeight="1" x14ac:dyDescent="0.35">
      <c r="A595" s="21"/>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c r="AA595" s="21"/>
    </row>
    <row r="596" spans="1:27" ht="15.75" customHeight="1" x14ac:dyDescent="0.35">
      <c r="A596" s="21"/>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c r="AA596" s="21"/>
    </row>
    <row r="597" spans="1:27" ht="15.75" customHeight="1" x14ac:dyDescent="0.35">
      <c r="A597" s="21"/>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c r="AA597" s="21"/>
    </row>
    <row r="598" spans="1:27" ht="15.75" customHeight="1" x14ac:dyDescent="0.35">
      <c r="A598" s="21"/>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c r="AA598" s="21"/>
    </row>
    <row r="599" spans="1:27" ht="15.75" customHeight="1" x14ac:dyDescent="0.35">
      <c r="A599" s="21"/>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c r="AA599" s="21"/>
    </row>
    <row r="600" spans="1:27" ht="15.75" customHeight="1" x14ac:dyDescent="0.35">
      <c r="A600" s="21"/>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c r="AA600" s="21"/>
    </row>
    <row r="601" spans="1:27" ht="15.75" customHeight="1" x14ac:dyDescent="0.35">
      <c r="A601" s="21"/>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c r="AA601" s="21"/>
    </row>
    <row r="602" spans="1:27" ht="15.75" customHeight="1" x14ac:dyDescent="0.35">
      <c r="A602" s="21"/>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c r="AA602" s="21"/>
    </row>
    <row r="603" spans="1:27" ht="15.75" customHeight="1" x14ac:dyDescent="0.35">
      <c r="A603" s="21"/>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c r="AA603" s="21"/>
    </row>
    <row r="604" spans="1:27" ht="15.75" customHeight="1" x14ac:dyDescent="0.35">
      <c r="A604" s="21"/>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c r="AA604" s="21"/>
    </row>
    <row r="605" spans="1:27" ht="15.75" customHeight="1" x14ac:dyDescent="0.35">
      <c r="A605" s="21"/>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c r="AA605" s="21"/>
    </row>
    <row r="606" spans="1:27" ht="15.75" customHeight="1" x14ac:dyDescent="0.35">
      <c r="A606" s="21"/>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c r="AA606" s="21"/>
    </row>
    <row r="607" spans="1:27" ht="15.75" customHeight="1" x14ac:dyDescent="0.35">
      <c r="A607" s="21"/>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c r="AA607" s="21"/>
    </row>
    <row r="608" spans="1:27" ht="15.75" customHeight="1" x14ac:dyDescent="0.35">
      <c r="A608" s="21"/>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c r="AA608" s="21"/>
    </row>
    <row r="609" spans="1:27" ht="15.75" customHeight="1" x14ac:dyDescent="0.35">
      <c r="A609" s="21"/>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c r="AA609" s="21"/>
    </row>
    <row r="610" spans="1:27" ht="15.75" customHeight="1" x14ac:dyDescent="0.35">
      <c r="A610" s="21"/>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c r="AA610" s="21"/>
    </row>
    <row r="611" spans="1:27" ht="15.75" customHeight="1" x14ac:dyDescent="0.35">
      <c r="A611" s="21"/>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c r="AA611" s="21"/>
    </row>
    <row r="612" spans="1:27" ht="15.75" customHeight="1" x14ac:dyDescent="0.35">
      <c r="A612" s="21"/>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c r="AA612" s="21"/>
    </row>
    <row r="613" spans="1:27" ht="15.75" customHeight="1" x14ac:dyDescent="0.35">
      <c r="A613" s="21"/>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c r="AA613" s="21"/>
    </row>
    <row r="614" spans="1:27" ht="15.75" customHeight="1" x14ac:dyDescent="0.35">
      <c r="A614" s="21"/>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c r="AA614" s="21"/>
    </row>
    <row r="615" spans="1:27" ht="15.75" customHeight="1" x14ac:dyDescent="0.35">
      <c r="A615" s="21"/>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c r="AA615" s="21"/>
    </row>
    <row r="616" spans="1:27" ht="15.75" customHeight="1" x14ac:dyDescent="0.35">
      <c r="A616" s="21"/>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c r="AA616" s="21"/>
    </row>
    <row r="617" spans="1:27" ht="15.75" customHeight="1" x14ac:dyDescent="0.35">
      <c r="A617" s="21"/>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c r="AA617" s="21"/>
    </row>
    <row r="618" spans="1:27" ht="15.75" customHeight="1" x14ac:dyDescent="0.35">
      <c r="A618" s="21"/>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c r="AA618" s="21"/>
    </row>
    <row r="619" spans="1:27" ht="15.75" customHeight="1" x14ac:dyDescent="0.35">
      <c r="A619" s="21"/>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c r="AA619" s="21"/>
    </row>
    <row r="620" spans="1:27" ht="15.75" customHeight="1" x14ac:dyDescent="0.35">
      <c r="A620" s="21"/>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c r="AA620" s="21"/>
    </row>
    <row r="621" spans="1:27" ht="15.75" customHeight="1" x14ac:dyDescent="0.35">
      <c r="A621" s="21"/>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c r="AA621" s="21"/>
    </row>
    <row r="622" spans="1:27" ht="15.75" customHeight="1" x14ac:dyDescent="0.35">
      <c r="A622" s="21"/>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c r="AA622" s="21"/>
    </row>
    <row r="623" spans="1:27" ht="15.75" customHeight="1" x14ac:dyDescent="0.35">
      <c r="A623" s="21"/>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c r="AA623" s="21"/>
    </row>
    <row r="624" spans="1:27" ht="15.75" customHeight="1" x14ac:dyDescent="0.35">
      <c r="A624" s="21"/>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c r="AA624" s="21"/>
    </row>
    <row r="625" spans="1:27" ht="15.75" customHeight="1" x14ac:dyDescent="0.35">
      <c r="A625" s="21"/>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c r="AA625" s="21"/>
    </row>
    <row r="626" spans="1:27" ht="15.75" customHeight="1" x14ac:dyDescent="0.35">
      <c r="A626" s="21"/>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c r="AA626" s="21"/>
    </row>
    <row r="627" spans="1:27" ht="15.75" customHeight="1" x14ac:dyDescent="0.35">
      <c r="A627" s="21"/>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c r="AA627" s="21"/>
    </row>
    <row r="628" spans="1:27" ht="15.75" customHeight="1" x14ac:dyDescent="0.35">
      <c r="A628" s="21"/>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c r="AA628" s="21"/>
    </row>
    <row r="629" spans="1:27" ht="15.75" customHeight="1" x14ac:dyDescent="0.35">
      <c r="A629" s="21"/>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c r="AA629" s="21"/>
    </row>
    <row r="630" spans="1:27" ht="15.75" customHeight="1" x14ac:dyDescent="0.35">
      <c r="A630" s="21"/>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c r="AA630" s="21"/>
    </row>
    <row r="631" spans="1:27" ht="15.75" customHeight="1" x14ac:dyDescent="0.35">
      <c r="A631" s="21"/>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c r="AA631" s="21"/>
    </row>
    <row r="632" spans="1:27" ht="15.75" customHeight="1" x14ac:dyDescent="0.35">
      <c r="A632" s="21"/>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c r="AA632" s="21"/>
    </row>
    <row r="633" spans="1:27" ht="15.75" customHeight="1" x14ac:dyDescent="0.35">
      <c r="A633" s="21"/>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c r="AA633" s="21"/>
    </row>
    <row r="634" spans="1:27" ht="15.75" customHeight="1" x14ac:dyDescent="0.35">
      <c r="A634" s="21"/>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c r="AA634" s="21"/>
    </row>
    <row r="635" spans="1:27" ht="15.75" customHeight="1" x14ac:dyDescent="0.35">
      <c r="A635" s="21"/>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c r="AA635" s="21"/>
    </row>
    <row r="636" spans="1:27" ht="15.75" customHeight="1" x14ac:dyDescent="0.35">
      <c r="A636" s="21"/>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c r="AA636" s="21"/>
    </row>
    <row r="637" spans="1:27" ht="15.75" customHeight="1" x14ac:dyDescent="0.35">
      <c r="A637" s="21"/>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c r="AA637" s="21"/>
    </row>
    <row r="638" spans="1:27" ht="15.75" customHeight="1" x14ac:dyDescent="0.35">
      <c r="A638" s="21"/>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c r="AA638" s="21"/>
    </row>
    <row r="639" spans="1:27" ht="15.75" customHeight="1" x14ac:dyDescent="0.35">
      <c r="A639" s="21"/>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c r="AA639" s="21"/>
    </row>
    <row r="640" spans="1:27" ht="15.75" customHeight="1" x14ac:dyDescent="0.35">
      <c r="A640" s="21"/>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c r="AA640" s="21"/>
    </row>
    <row r="641" spans="1:27" ht="15.75" customHeight="1" x14ac:dyDescent="0.35">
      <c r="A641" s="21"/>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c r="AA641" s="21"/>
    </row>
    <row r="642" spans="1:27" ht="15.75" customHeight="1" x14ac:dyDescent="0.35">
      <c r="A642" s="21"/>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c r="AA642" s="21"/>
    </row>
    <row r="643" spans="1:27" ht="15.75" customHeight="1" x14ac:dyDescent="0.35">
      <c r="A643" s="21"/>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c r="AA643" s="21"/>
    </row>
    <row r="644" spans="1:27" ht="15.75" customHeight="1" x14ac:dyDescent="0.35">
      <c r="A644" s="21"/>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c r="AA644" s="21"/>
    </row>
    <row r="645" spans="1:27" ht="15.75" customHeight="1" x14ac:dyDescent="0.35">
      <c r="A645" s="21"/>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c r="AA645" s="21"/>
    </row>
    <row r="646" spans="1:27" ht="15.75" customHeight="1" x14ac:dyDescent="0.35">
      <c r="A646" s="21"/>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c r="AA646" s="21"/>
    </row>
    <row r="647" spans="1:27" ht="15.75" customHeight="1" x14ac:dyDescent="0.35">
      <c r="A647" s="21"/>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c r="AA647" s="21"/>
    </row>
    <row r="648" spans="1:27" ht="15.75" customHeight="1" x14ac:dyDescent="0.35">
      <c r="A648" s="21"/>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c r="AA648" s="21"/>
    </row>
    <row r="649" spans="1:27" ht="15.75" customHeight="1" x14ac:dyDescent="0.35">
      <c r="A649" s="21"/>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c r="AA649" s="21"/>
    </row>
    <row r="650" spans="1:27" ht="15.75" customHeight="1" x14ac:dyDescent="0.35">
      <c r="A650" s="21"/>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c r="AA650" s="21"/>
    </row>
    <row r="651" spans="1:27" ht="15.75" customHeight="1" x14ac:dyDescent="0.35">
      <c r="A651" s="21"/>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c r="AA651" s="21"/>
    </row>
    <row r="652" spans="1:27" ht="15.75" customHeight="1" x14ac:dyDescent="0.35">
      <c r="A652" s="21"/>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c r="AA652" s="21"/>
    </row>
    <row r="653" spans="1:27" ht="15.75" customHeight="1" x14ac:dyDescent="0.35">
      <c r="A653" s="21"/>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c r="AA653" s="21"/>
    </row>
    <row r="654" spans="1:27" ht="15.75" customHeight="1" x14ac:dyDescent="0.35">
      <c r="A654" s="21"/>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c r="AA654" s="21"/>
    </row>
    <row r="655" spans="1:27" ht="15.75" customHeight="1" x14ac:dyDescent="0.35">
      <c r="A655" s="21"/>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c r="AA655" s="21"/>
    </row>
    <row r="656" spans="1:27" ht="15.75" customHeight="1" x14ac:dyDescent="0.35">
      <c r="A656" s="21"/>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c r="AA656" s="21"/>
    </row>
    <row r="657" spans="1:27" ht="15.75" customHeight="1" x14ac:dyDescent="0.35">
      <c r="A657" s="21"/>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c r="AA657" s="21"/>
    </row>
    <row r="658" spans="1:27" ht="15.75" customHeight="1" x14ac:dyDescent="0.35">
      <c r="A658" s="21"/>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c r="AA658" s="21"/>
    </row>
    <row r="659" spans="1:27" ht="15.75" customHeight="1" x14ac:dyDescent="0.35">
      <c r="A659" s="21"/>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c r="AA659" s="21"/>
    </row>
    <row r="660" spans="1:27" ht="15.75" customHeight="1" x14ac:dyDescent="0.35">
      <c r="A660" s="21"/>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c r="AA660" s="21"/>
    </row>
    <row r="661" spans="1:27" ht="15.75" customHeight="1" x14ac:dyDescent="0.35">
      <c r="A661" s="21"/>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c r="AA661" s="21"/>
    </row>
    <row r="662" spans="1:27" ht="15.75" customHeight="1" x14ac:dyDescent="0.35">
      <c r="A662" s="21"/>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c r="AA662" s="21"/>
    </row>
    <row r="663" spans="1:27" ht="15.75" customHeight="1" x14ac:dyDescent="0.35">
      <c r="A663" s="21"/>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c r="AA663" s="21"/>
    </row>
    <row r="664" spans="1:27" ht="15.75" customHeight="1" x14ac:dyDescent="0.35">
      <c r="A664" s="21"/>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c r="AA664" s="21"/>
    </row>
    <row r="665" spans="1:27" ht="15.75" customHeight="1" x14ac:dyDescent="0.35">
      <c r="A665" s="21"/>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c r="AA665" s="21"/>
    </row>
    <row r="666" spans="1:27" ht="15.75" customHeight="1" x14ac:dyDescent="0.35">
      <c r="A666" s="21"/>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c r="AA666" s="21"/>
    </row>
    <row r="667" spans="1:27" ht="15.75" customHeight="1" x14ac:dyDescent="0.35">
      <c r="A667" s="21"/>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c r="AA667" s="21"/>
    </row>
    <row r="668" spans="1:27" ht="15.75" customHeight="1" x14ac:dyDescent="0.35">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c r="AA668" s="21"/>
    </row>
    <row r="669" spans="1:27" ht="15.75" customHeight="1" x14ac:dyDescent="0.35">
      <c r="A669" s="21"/>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c r="AA669" s="21"/>
    </row>
    <row r="670" spans="1:27" ht="15.75" customHeight="1" x14ac:dyDescent="0.35">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c r="AA670" s="21"/>
    </row>
    <row r="671" spans="1:27" ht="15.75" customHeight="1" x14ac:dyDescent="0.35">
      <c r="A671" s="21"/>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c r="AA671" s="21"/>
    </row>
    <row r="672" spans="1:27" ht="15.75" customHeight="1" x14ac:dyDescent="0.35">
      <c r="A672" s="21"/>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c r="AA672" s="21"/>
    </row>
    <row r="673" spans="1:27" ht="15.75" customHeight="1" x14ac:dyDescent="0.35">
      <c r="A673" s="21"/>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c r="AA673" s="21"/>
    </row>
    <row r="674" spans="1:27" ht="15.75" customHeight="1" x14ac:dyDescent="0.35">
      <c r="A674" s="21"/>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c r="AA674" s="21"/>
    </row>
    <row r="675" spans="1:27" ht="15.75" customHeight="1" x14ac:dyDescent="0.35">
      <c r="A675" s="21"/>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c r="AA675" s="21"/>
    </row>
    <row r="676" spans="1:27" ht="15.75" customHeight="1" x14ac:dyDescent="0.35">
      <c r="A676" s="21"/>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c r="AA676" s="21"/>
    </row>
    <row r="677" spans="1:27" ht="15.75" customHeight="1" x14ac:dyDescent="0.35">
      <c r="A677" s="21"/>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c r="AA677" s="21"/>
    </row>
    <row r="678" spans="1:27" ht="15.75" customHeight="1" x14ac:dyDescent="0.35">
      <c r="A678" s="21"/>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c r="AA678" s="21"/>
    </row>
    <row r="679" spans="1:27" ht="15.75" customHeight="1" x14ac:dyDescent="0.35">
      <c r="A679" s="21"/>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c r="AA679" s="21"/>
    </row>
    <row r="680" spans="1:27" ht="15.75" customHeight="1" x14ac:dyDescent="0.35">
      <c r="A680" s="21"/>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c r="AA680" s="21"/>
    </row>
    <row r="681" spans="1:27" ht="15.75" customHeight="1" x14ac:dyDescent="0.35">
      <c r="A681" s="21"/>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c r="AA681" s="21"/>
    </row>
    <row r="682" spans="1:27" ht="15.75" customHeight="1" x14ac:dyDescent="0.35">
      <c r="A682" s="21"/>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c r="AA682" s="21"/>
    </row>
    <row r="683" spans="1:27" ht="15.75" customHeight="1" x14ac:dyDescent="0.35">
      <c r="A683" s="21"/>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c r="AA683" s="21"/>
    </row>
    <row r="684" spans="1:27" ht="15.75" customHeight="1" x14ac:dyDescent="0.35">
      <c r="A684" s="21"/>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c r="AA684" s="21"/>
    </row>
    <row r="685" spans="1:27" ht="15.75" customHeight="1" x14ac:dyDescent="0.35">
      <c r="A685" s="21"/>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c r="AA685" s="21"/>
    </row>
    <row r="686" spans="1:27" ht="15.75" customHeight="1" x14ac:dyDescent="0.35">
      <c r="A686" s="21"/>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c r="AA686" s="21"/>
    </row>
    <row r="687" spans="1:27" ht="15.75" customHeight="1" x14ac:dyDescent="0.35">
      <c r="A687" s="21"/>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c r="AA687" s="21"/>
    </row>
    <row r="688" spans="1:27" ht="15.75" customHeight="1" x14ac:dyDescent="0.35">
      <c r="A688" s="21"/>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c r="AA688" s="21"/>
    </row>
    <row r="689" spans="1:27" ht="15.75" customHeight="1" x14ac:dyDescent="0.35">
      <c r="A689" s="21"/>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c r="AA689" s="21"/>
    </row>
    <row r="690" spans="1:27" ht="15.75" customHeight="1" x14ac:dyDescent="0.35">
      <c r="A690" s="21"/>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c r="AA690" s="21"/>
    </row>
    <row r="691" spans="1:27" ht="15.75" customHeight="1" x14ac:dyDescent="0.35">
      <c r="A691" s="21"/>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c r="AA691" s="21"/>
    </row>
    <row r="692" spans="1:27" ht="15.75" customHeight="1" x14ac:dyDescent="0.35">
      <c r="A692" s="21"/>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c r="AA692" s="21"/>
    </row>
    <row r="693" spans="1:27" ht="15.75" customHeight="1" x14ac:dyDescent="0.35">
      <c r="A693" s="21"/>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c r="AA693" s="21"/>
    </row>
    <row r="694" spans="1:27" ht="15.75" customHeight="1" x14ac:dyDescent="0.35">
      <c r="A694" s="21"/>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c r="AA694" s="21"/>
    </row>
    <row r="695" spans="1:27" ht="15.75" customHeight="1" x14ac:dyDescent="0.35">
      <c r="A695" s="21"/>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c r="AA695" s="21"/>
    </row>
    <row r="696" spans="1:27" ht="15.75" customHeight="1" x14ac:dyDescent="0.35">
      <c r="A696" s="21"/>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c r="AA696" s="21"/>
    </row>
    <row r="697" spans="1:27" ht="15.75" customHeight="1" x14ac:dyDescent="0.35">
      <c r="A697" s="21"/>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c r="AA697" s="21"/>
    </row>
    <row r="698" spans="1:27" ht="15.75" customHeight="1" x14ac:dyDescent="0.35">
      <c r="A698" s="21"/>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c r="AA698" s="21"/>
    </row>
    <row r="699" spans="1:27" ht="15.75" customHeight="1" x14ac:dyDescent="0.35">
      <c r="A699" s="21"/>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c r="AA699" s="21"/>
    </row>
    <row r="700" spans="1:27" ht="15.75" customHeight="1" x14ac:dyDescent="0.35">
      <c r="A700" s="21"/>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c r="AA700" s="21"/>
    </row>
    <row r="701" spans="1:27" ht="15.75" customHeight="1" x14ac:dyDescent="0.35">
      <c r="A701" s="21"/>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c r="AA701" s="21"/>
    </row>
    <row r="702" spans="1:27" ht="15.75" customHeight="1" x14ac:dyDescent="0.35">
      <c r="A702" s="21"/>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c r="AA702" s="21"/>
    </row>
    <row r="703" spans="1:27" ht="15.75" customHeight="1" x14ac:dyDescent="0.35">
      <c r="A703" s="21"/>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c r="AA703" s="21"/>
    </row>
    <row r="704" spans="1:27" ht="15.75" customHeight="1" x14ac:dyDescent="0.35">
      <c r="A704" s="21"/>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c r="AA704" s="21"/>
    </row>
    <row r="705" spans="1:27" ht="15.75" customHeight="1" x14ac:dyDescent="0.35">
      <c r="A705" s="21"/>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c r="AA705" s="21"/>
    </row>
    <row r="706" spans="1:27" ht="15.75" customHeight="1" x14ac:dyDescent="0.35">
      <c r="A706" s="21"/>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c r="AA706" s="21"/>
    </row>
    <row r="707" spans="1:27" ht="15.75" customHeight="1" x14ac:dyDescent="0.35">
      <c r="A707" s="21"/>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c r="AA707" s="21"/>
    </row>
    <row r="708" spans="1:27" ht="15.75" customHeight="1" x14ac:dyDescent="0.35">
      <c r="A708" s="21"/>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c r="AA708" s="21"/>
    </row>
    <row r="709" spans="1:27" ht="15.75" customHeight="1" x14ac:dyDescent="0.35">
      <c r="A709" s="21"/>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c r="AA709" s="21"/>
    </row>
    <row r="710" spans="1:27" ht="15.75" customHeight="1" x14ac:dyDescent="0.35">
      <c r="A710" s="21"/>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c r="AA710" s="21"/>
    </row>
    <row r="711" spans="1:27" ht="15.75" customHeight="1" x14ac:dyDescent="0.35">
      <c r="A711" s="21"/>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c r="AA711" s="21"/>
    </row>
    <row r="712" spans="1:27" ht="15.75" customHeight="1" x14ac:dyDescent="0.35">
      <c r="A712" s="21"/>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c r="AA712" s="21"/>
    </row>
    <row r="713" spans="1:27" ht="15.75" customHeight="1" x14ac:dyDescent="0.35">
      <c r="A713" s="21"/>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c r="AA713" s="21"/>
    </row>
    <row r="714" spans="1:27" ht="15.75" customHeight="1" x14ac:dyDescent="0.35">
      <c r="A714" s="21"/>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c r="AA714" s="21"/>
    </row>
    <row r="715" spans="1:27" ht="15.75" customHeight="1" x14ac:dyDescent="0.35">
      <c r="A715" s="21"/>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c r="AA715" s="21"/>
    </row>
    <row r="716" spans="1:27" ht="15.75" customHeight="1" x14ac:dyDescent="0.35">
      <c r="A716" s="21"/>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c r="AA716" s="21"/>
    </row>
    <row r="717" spans="1:27" ht="15.75" customHeight="1" x14ac:dyDescent="0.35">
      <c r="A717" s="21"/>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c r="AA717" s="21"/>
    </row>
    <row r="718" spans="1:27" ht="15.75" customHeight="1" x14ac:dyDescent="0.35">
      <c r="A718" s="21"/>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c r="AA718" s="21"/>
    </row>
    <row r="719" spans="1:27" ht="15.75" customHeight="1" x14ac:dyDescent="0.35">
      <c r="A719" s="21"/>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c r="AA719" s="21"/>
    </row>
    <row r="720" spans="1:27" ht="15.75" customHeight="1" x14ac:dyDescent="0.35">
      <c r="A720" s="21"/>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c r="AA720" s="21"/>
    </row>
    <row r="721" spans="1:27" ht="15.75" customHeight="1" x14ac:dyDescent="0.35">
      <c r="A721" s="21"/>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c r="AA721" s="21"/>
    </row>
    <row r="722" spans="1:27" ht="15.75" customHeight="1" x14ac:dyDescent="0.35">
      <c r="A722" s="21"/>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c r="AA722" s="21"/>
    </row>
    <row r="723" spans="1:27" ht="15.75" customHeight="1" x14ac:dyDescent="0.35">
      <c r="A723" s="21"/>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c r="AA723" s="21"/>
    </row>
    <row r="724" spans="1:27" ht="15.75" customHeight="1" x14ac:dyDescent="0.35">
      <c r="A724" s="21"/>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c r="AA724" s="21"/>
    </row>
    <row r="725" spans="1:27" ht="15.75" customHeight="1" x14ac:dyDescent="0.35">
      <c r="A725" s="21"/>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c r="AA725" s="21"/>
    </row>
    <row r="726" spans="1:27" ht="15.75" customHeight="1" x14ac:dyDescent="0.35">
      <c r="A726" s="21"/>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c r="AA726" s="21"/>
    </row>
    <row r="727" spans="1:27" ht="15.75" customHeight="1" x14ac:dyDescent="0.35">
      <c r="A727" s="21"/>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c r="AA727" s="21"/>
    </row>
    <row r="728" spans="1:27" ht="15.75" customHeight="1" x14ac:dyDescent="0.35">
      <c r="A728" s="21"/>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c r="AA728" s="21"/>
    </row>
    <row r="729" spans="1:27" ht="15.75" customHeight="1" x14ac:dyDescent="0.35">
      <c r="A729" s="21"/>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c r="AA729" s="21"/>
    </row>
    <row r="730" spans="1:27" ht="15.75" customHeight="1" x14ac:dyDescent="0.35">
      <c r="A730" s="21"/>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c r="AA730" s="21"/>
    </row>
    <row r="731" spans="1:27" ht="15.75" customHeight="1" x14ac:dyDescent="0.35">
      <c r="A731" s="21"/>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c r="AA731" s="21"/>
    </row>
    <row r="732" spans="1:27" ht="15.75" customHeight="1" x14ac:dyDescent="0.35">
      <c r="A732" s="21"/>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c r="AA732" s="21"/>
    </row>
    <row r="733" spans="1:27" ht="15.75" customHeight="1" x14ac:dyDescent="0.35">
      <c r="A733" s="21"/>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c r="AA733" s="21"/>
    </row>
    <row r="734" spans="1:27" ht="15.75" customHeight="1" x14ac:dyDescent="0.35">
      <c r="A734" s="21"/>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c r="AA734" s="21"/>
    </row>
    <row r="735" spans="1:27" ht="15.75" customHeight="1" x14ac:dyDescent="0.35">
      <c r="A735" s="21"/>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c r="AA735" s="21"/>
    </row>
    <row r="736" spans="1:27" ht="15.75" customHeight="1" x14ac:dyDescent="0.35">
      <c r="A736" s="21"/>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c r="AA736" s="21"/>
    </row>
    <row r="737" spans="1:27" ht="15.75" customHeight="1" x14ac:dyDescent="0.35">
      <c r="A737" s="21"/>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c r="AA737" s="21"/>
    </row>
    <row r="738" spans="1:27" ht="15.75" customHeight="1" x14ac:dyDescent="0.35">
      <c r="A738" s="21"/>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c r="AA738" s="21"/>
    </row>
    <row r="739" spans="1:27" ht="15.75" customHeight="1" x14ac:dyDescent="0.35">
      <c r="A739" s="21"/>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c r="AA739" s="21"/>
    </row>
    <row r="740" spans="1:27" ht="15.75" customHeight="1" x14ac:dyDescent="0.35">
      <c r="A740" s="21"/>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c r="AA740" s="21"/>
    </row>
    <row r="741" spans="1:27" ht="15.75" customHeight="1" x14ac:dyDescent="0.35">
      <c r="A741" s="21"/>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c r="AA741" s="21"/>
    </row>
    <row r="742" spans="1:27" ht="15.75" customHeight="1" x14ac:dyDescent="0.35">
      <c r="A742" s="21"/>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c r="AA742" s="21"/>
    </row>
    <row r="743" spans="1:27" ht="15.75" customHeight="1" x14ac:dyDescent="0.35">
      <c r="A743" s="21"/>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c r="AA743" s="21"/>
    </row>
    <row r="744" spans="1:27" ht="15.75" customHeight="1" x14ac:dyDescent="0.35">
      <c r="A744" s="21"/>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c r="AA744" s="21"/>
    </row>
    <row r="745" spans="1:27" ht="15.75" customHeight="1" x14ac:dyDescent="0.35">
      <c r="A745" s="21"/>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c r="AA745" s="21"/>
    </row>
    <row r="746" spans="1:27" ht="15.75" customHeight="1" x14ac:dyDescent="0.35">
      <c r="A746" s="21"/>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c r="AA746" s="21"/>
    </row>
    <row r="747" spans="1:27" ht="15.75" customHeight="1" x14ac:dyDescent="0.35">
      <c r="A747" s="21"/>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c r="AA747" s="21"/>
    </row>
    <row r="748" spans="1:27" ht="15.75" customHeight="1" x14ac:dyDescent="0.35">
      <c r="A748" s="21"/>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c r="AA748" s="21"/>
    </row>
    <row r="749" spans="1:27" ht="15.75" customHeight="1" x14ac:dyDescent="0.35">
      <c r="A749" s="21"/>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c r="AA749" s="21"/>
    </row>
    <row r="750" spans="1:27" ht="15.75" customHeight="1" x14ac:dyDescent="0.35">
      <c r="A750" s="21"/>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c r="AA750" s="21"/>
    </row>
    <row r="751" spans="1:27" ht="15.75" customHeight="1" x14ac:dyDescent="0.35">
      <c r="A751" s="21"/>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c r="AA751" s="21"/>
    </row>
    <row r="752" spans="1:27" ht="15.75" customHeight="1" x14ac:dyDescent="0.35">
      <c r="A752" s="21"/>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c r="AA752" s="21"/>
    </row>
    <row r="753" spans="1:27" ht="15.75" customHeight="1" x14ac:dyDescent="0.35">
      <c r="A753" s="21"/>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c r="AA753" s="21"/>
    </row>
    <row r="754" spans="1:27" ht="15.75" customHeight="1" x14ac:dyDescent="0.35">
      <c r="A754" s="21"/>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c r="AA754" s="21"/>
    </row>
    <row r="755" spans="1:27" ht="15.75" customHeight="1" x14ac:dyDescent="0.35">
      <c r="A755" s="21"/>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c r="AA755" s="21"/>
    </row>
    <row r="756" spans="1:27" ht="15.75" customHeight="1" x14ac:dyDescent="0.35">
      <c r="A756" s="21"/>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c r="AA756" s="21"/>
    </row>
    <row r="757" spans="1:27" ht="15.75" customHeight="1" x14ac:dyDescent="0.35">
      <c r="A757" s="21"/>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c r="AA757" s="21"/>
    </row>
    <row r="758" spans="1:27" ht="15.75" customHeight="1" x14ac:dyDescent="0.35">
      <c r="A758" s="21"/>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c r="AA758" s="21"/>
    </row>
    <row r="759" spans="1:27" ht="15.75" customHeight="1" x14ac:dyDescent="0.35">
      <c r="A759" s="21"/>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c r="AA759" s="21"/>
    </row>
    <row r="760" spans="1:27" ht="15.75" customHeight="1" x14ac:dyDescent="0.35">
      <c r="A760" s="21"/>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c r="AA760" s="21"/>
    </row>
    <row r="761" spans="1:27" ht="15.75" customHeight="1" x14ac:dyDescent="0.35">
      <c r="A761" s="21"/>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c r="AA761" s="21"/>
    </row>
    <row r="762" spans="1:27" ht="15.75" customHeight="1" x14ac:dyDescent="0.35">
      <c r="A762" s="21"/>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c r="AA762" s="21"/>
    </row>
    <row r="763" spans="1:27" ht="15.75" customHeight="1" x14ac:dyDescent="0.35">
      <c r="A763" s="21"/>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c r="AA763" s="21"/>
    </row>
    <row r="764" spans="1:27" ht="15.75" customHeight="1" x14ac:dyDescent="0.35">
      <c r="A764" s="21"/>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c r="AA764" s="21"/>
    </row>
    <row r="765" spans="1:27" ht="15.75" customHeight="1" x14ac:dyDescent="0.35">
      <c r="A765" s="21"/>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c r="AA765" s="21"/>
    </row>
    <row r="766" spans="1:27" ht="15.75" customHeight="1" x14ac:dyDescent="0.35">
      <c r="A766" s="21"/>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c r="AA766" s="21"/>
    </row>
    <row r="767" spans="1:27" ht="15.75" customHeight="1" x14ac:dyDescent="0.35">
      <c r="A767" s="21"/>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c r="AA767" s="21"/>
    </row>
    <row r="768" spans="1:27" ht="15.75" customHeight="1" x14ac:dyDescent="0.35">
      <c r="A768" s="21"/>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c r="AA768" s="21"/>
    </row>
    <row r="769" spans="1:27" ht="15.75" customHeight="1" x14ac:dyDescent="0.35">
      <c r="A769" s="21"/>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c r="AA769" s="21"/>
    </row>
    <row r="770" spans="1:27" ht="15.75" customHeight="1" x14ac:dyDescent="0.35">
      <c r="A770" s="21"/>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c r="AA770" s="21"/>
    </row>
    <row r="771" spans="1:27" ht="15.75" customHeight="1" x14ac:dyDescent="0.35">
      <c r="A771" s="21"/>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c r="AA771" s="21"/>
    </row>
    <row r="772" spans="1:27" ht="15.75" customHeight="1" x14ac:dyDescent="0.35">
      <c r="A772" s="21"/>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c r="AA772" s="21"/>
    </row>
    <row r="773" spans="1:27" ht="15.75" customHeight="1" x14ac:dyDescent="0.35">
      <c r="A773" s="21"/>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c r="AA773" s="21"/>
    </row>
    <row r="774" spans="1:27" ht="15.75" customHeight="1" x14ac:dyDescent="0.35">
      <c r="A774" s="21"/>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c r="AA774" s="21"/>
    </row>
    <row r="775" spans="1:27" ht="15.75" customHeight="1" x14ac:dyDescent="0.35">
      <c r="A775" s="21"/>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c r="AA775" s="21"/>
    </row>
    <row r="776" spans="1:27" ht="15.75" customHeight="1" x14ac:dyDescent="0.35">
      <c r="A776" s="21"/>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c r="AA776" s="21"/>
    </row>
    <row r="777" spans="1:27" ht="15.75" customHeight="1" x14ac:dyDescent="0.35">
      <c r="A777" s="21"/>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c r="AA777" s="21"/>
    </row>
    <row r="778" spans="1:27" ht="15.75" customHeight="1" x14ac:dyDescent="0.35">
      <c r="A778" s="21"/>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c r="AA778" s="21"/>
    </row>
    <row r="779" spans="1:27" ht="15.75" customHeight="1" x14ac:dyDescent="0.35">
      <c r="A779" s="21"/>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c r="AA779" s="21"/>
    </row>
    <row r="780" spans="1:27" ht="15.75" customHeight="1" x14ac:dyDescent="0.35">
      <c r="A780" s="21"/>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c r="AA780" s="21"/>
    </row>
    <row r="781" spans="1:27" ht="15.75" customHeight="1" x14ac:dyDescent="0.35">
      <c r="A781" s="21"/>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c r="AA781" s="21"/>
    </row>
    <row r="782" spans="1:27" ht="15.75" customHeight="1" x14ac:dyDescent="0.35">
      <c r="A782" s="21"/>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c r="AA782" s="21"/>
    </row>
    <row r="783" spans="1:27" ht="15.75" customHeight="1" x14ac:dyDescent="0.35">
      <c r="A783" s="21"/>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c r="AA783" s="21"/>
    </row>
    <row r="784" spans="1:27" ht="15.75" customHeight="1" x14ac:dyDescent="0.35">
      <c r="A784" s="21"/>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c r="AA784" s="21"/>
    </row>
    <row r="785" spans="1:27" ht="15.75" customHeight="1" x14ac:dyDescent="0.35">
      <c r="A785" s="21"/>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c r="AA785" s="21"/>
    </row>
    <row r="786" spans="1:27" ht="15.75" customHeight="1" x14ac:dyDescent="0.35">
      <c r="A786" s="21"/>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c r="AA786" s="21"/>
    </row>
    <row r="787" spans="1:27" ht="15.75" customHeight="1" x14ac:dyDescent="0.35">
      <c r="A787" s="21"/>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c r="AA787" s="21"/>
    </row>
    <row r="788" spans="1:27" ht="15.75" customHeight="1" x14ac:dyDescent="0.35">
      <c r="A788" s="21"/>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c r="AA788" s="21"/>
    </row>
    <row r="789" spans="1:27" ht="15.75" customHeight="1" x14ac:dyDescent="0.35">
      <c r="A789" s="21"/>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c r="AA789" s="21"/>
    </row>
    <row r="790" spans="1:27" ht="15.75" customHeight="1" x14ac:dyDescent="0.35">
      <c r="A790" s="21"/>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c r="AA790" s="21"/>
    </row>
    <row r="791" spans="1:27" ht="15.75" customHeight="1" x14ac:dyDescent="0.35">
      <c r="A791" s="21"/>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c r="AA791" s="21"/>
    </row>
    <row r="792" spans="1:27" ht="15.75" customHeight="1" x14ac:dyDescent="0.35">
      <c r="A792" s="21"/>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c r="AA792" s="21"/>
    </row>
    <row r="793" spans="1:27" ht="15.75" customHeight="1" x14ac:dyDescent="0.35">
      <c r="A793" s="21"/>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c r="AA793" s="21"/>
    </row>
    <row r="794" spans="1:27" ht="15.75" customHeight="1" x14ac:dyDescent="0.35">
      <c r="A794" s="21"/>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c r="AA794" s="21"/>
    </row>
    <row r="795" spans="1:27" ht="15.75" customHeight="1" x14ac:dyDescent="0.35">
      <c r="A795" s="21"/>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c r="AA795" s="21"/>
    </row>
    <row r="796" spans="1:27" ht="15.75" customHeight="1" x14ac:dyDescent="0.35">
      <c r="A796" s="21"/>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c r="AA796" s="21"/>
    </row>
    <row r="797" spans="1:27" ht="15.75" customHeight="1" x14ac:dyDescent="0.35">
      <c r="A797" s="21"/>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c r="AA797" s="21"/>
    </row>
    <row r="798" spans="1:27" ht="15.75" customHeight="1" x14ac:dyDescent="0.35">
      <c r="A798" s="21"/>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c r="AA798" s="21"/>
    </row>
    <row r="799" spans="1:27" ht="15.75" customHeight="1" x14ac:dyDescent="0.35">
      <c r="A799" s="21"/>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c r="AA799" s="21"/>
    </row>
    <row r="800" spans="1:27" ht="15.75" customHeight="1" x14ac:dyDescent="0.35">
      <c r="A800" s="21"/>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c r="AA800" s="21"/>
    </row>
    <row r="801" spans="1:27" ht="15.75" customHeight="1" x14ac:dyDescent="0.35">
      <c r="A801" s="21"/>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c r="AA801" s="21"/>
    </row>
    <row r="802" spans="1:27" ht="15.75" customHeight="1" x14ac:dyDescent="0.35">
      <c r="A802" s="21"/>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c r="AA802" s="21"/>
    </row>
    <row r="803" spans="1:27" ht="15.75" customHeight="1" x14ac:dyDescent="0.35">
      <c r="A803" s="21"/>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c r="AA803" s="21"/>
    </row>
    <row r="804" spans="1:27" ht="15.75" customHeight="1" x14ac:dyDescent="0.35">
      <c r="A804" s="21"/>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c r="AA804" s="21"/>
    </row>
    <row r="805" spans="1:27" ht="15.75" customHeight="1" x14ac:dyDescent="0.35">
      <c r="A805" s="21"/>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c r="AA805" s="21"/>
    </row>
    <row r="806" spans="1:27" ht="15.75" customHeight="1" x14ac:dyDescent="0.35">
      <c r="A806" s="21"/>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c r="AA806" s="21"/>
    </row>
    <row r="807" spans="1:27" ht="15.75" customHeight="1" x14ac:dyDescent="0.35">
      <c r="A807" s="21"/>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c r="AA807" s="21"/>
    </row>
    <row r="808" spans="1:27" ht="15.75" customHeight="1" x14ac:dyDescent="0.35">
      <c r="A808" s="21"/>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c r="AA808" s="21"/>
    </row>
    <row r="809" spans="1:27" ht="15.75" customHeight="1" x14ac:dyDescent="0.35">
      <c r="A809" s="21"/>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c r="AA809" s="21"/>
    </row>
    <row r="810" spans="1:27" ht="15.75" customHeight="1" x14ac:dyDescent="0.35">
      <c r="A810" s="21"/>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c r="AA810" s="21"/>
    </row>
    <row r="811" spans="1:27" ht="15.75" customHeight="1" x14ac:dyDescent="0.35">
      <c r="A811" s="21"/>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c r="AA811" s="21"/>
    </row>
    <row r="812" spans="1:27" ht="15.75" customHeight="1" x14ac:dyDescent="0.35">
      <c r="A812" s="21"/>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c r="AA812" s="21"/>
    </row>
    <row r="813" spans="1:27" ht="15.75" customHeight="1" x14ac:dyDescent="0.35">
      <c r="A813" s="21"/>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c r="AA813" s="21"/>
    </row>
    <row r="814" spans="1:27" ht="15.75" customHeight="1" x14ac:dyDescent="0.35">
      <c r="A814" s="21"/>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c r="AA814" s="21"/>
    </row>
    <row r="815" spans="1:27" ht="15.75" customHeight="1" x14ac:dyDescent="0.35">
      <c r="A815" s="21"/>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c r="AA815" s="21"/>
    </row>
    <row r="816" spans="1:27" ht="15.75" customHeight="1" x14ac:dyDescent="0.35">
      <c r="A816" s="21"/>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c r="AA816" s="21"/>
    </row>
    <row r="817" spans="1:27" ht="15.75" customHeight="1" x14ac:dyDescent="0.35">
      <c r="A817" s="21"/>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c r="AA817" s="21"/>
    </row>
    <row r="818" spans="1:27" ht="15.75" customHeight="1" x14ac:dyDescent="0.35">
      <c r="A818" s="21"/>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c r="AA818" s="21"/>
    </row>
    <row r="819" spans="1:27" ht="15.75" customHeight="1" x14ac:dyDescent="0.35">
      <c r="A819" s="21"/>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c r="AA819" s="21"/>
    </row>
    <row r="820" spans="1:27" ht="15.75" customHeight="1" x14ac:dyDescent="0.35">
      <c r="A820" s="21"/>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c r="AA820" s="21"/>
    </row>
    <row r="821" spans="1:27" ht="15.75" customHeight="1" x14ac:dyDescent="0.35">
      <c r="A821" s="21"/>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c r="AA821" s="21"/>
    </row>
    <row r="822" spans="1:27" ht="15.75" customHeight="1" x14ac:dyDescent="0.35">
      <c r="A822" s="21"/>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c r="AA822" s="21"/>
    </row>
    <row r="823" spans="1:27" ht="15.75" customHeight="1" x14ac:dyDescent="0.35">
      <c r="A823" s="21"/>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c r="AA823" s="21"/>
    </row>
    <row r="824" spans="1:27" ht="15.75" customHeight="1" x14ac:dyDescent="0.35">
      <c r="A824" s="21"/>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c r="AA824" s="21"/>
    </row>
    <row r="825" spans="1:27" ht="15.75" customHeight="1" x14ac:dyDescent="0.35">
      <c r="A825" s="21"/>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c r="AA825" s="21"/>
    </row>
    <row r="826" spans="1:27" ht="15.75" customHeight="1" x14ac:dyDescent="0.35">
      <c r="A826" s="21"/>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c r="AA826" s="21"/>
    </row>
    <row r="827" spans="1:27" ht="15.75" customHeight="1" x14ac:dyDescent="0.35">
      <c r="A827" s="21"/>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c r="AA827" s="21"/>
    </row>
    <row r="828" spans="1:27" ht="15.75" customHeight="1" x14ac:dyDescent="0.35">
      <c r="A828" s="21"/>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c r="AA828" s="21"/>
    </row>
    <row r="829" spans="1:27" ht="15.75" customHeight="1" x14ac:dyDescent="0.35">
      <c r="A829" s="21"/>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c r="AA829" s="21"/>
    </row>
    <row r="830" spans="1:27" ht="15.75" customHeight="1" x14ac:dyDescent="0.35">
      <c r="A830" s="21"/>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c r="AA830" s="21"/>
    </row>
    <row r="831" spans="1:27" ht="15.75" customHeight="1" x14ac:dyDescent="0.35">
      <c r="A831" s="21"/>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c r="AA831" s="21"/>
    </row>
    <row r="832" spans="1:27" ht="15.75" customHeight="1" x14ac:dyDescent="0.35">
      <c r="A832" s="21"/>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c r="AA832" s="21"/>
    </row>
    <row r="833" spans="1:27" ht="15.75" customHeight="1" x14ac:dyDescent="0.35">
      <c r="A833" s="21"/>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c r="AA833" s="21"/>
    </row>
    <row r="834" spans="1:27" ht="15.75" customHeight="1" x14ac:dyDescent="0.35">
      <c r="A834" s="21"/>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c r="AA834" s="21"/>
    </row>
    <row r="835" spans="1:27" ht="15.75" customHeight="1" x14ac:dyDescent="0.35">
      <c r="A835" s="21"/>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c r="AA835" s="21"/>
    </row>
    <row r="836" spans="1:27" ht="15.75" customHeight="1" x14ac:dyDescent="0.35">
      <c r="A836" s="21"/>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c r="AA836" s="21"/>
    </row>
    <row r="837" spans="1:27" ht="15.75" customHeight="1" x14ac:dyDescent="0.35">
      <c r="A837" s="21"/>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c r="AA837" s="21"/>
    </row>
    <row r="838" spans="1:27" ht="15.75" customHeight="1" x14ac:dyDescent="0.35">
      <c r="A838" s="21"/>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c r="AA838" s="21"/>
    </row>
    <row r="839" spans="1:27" ht="15.75" customHeight="1" x14ac:dyDescent="0.35">
      <c r="A839" s="21"/>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c r="AA839" s="21"/>
    </row>
    <row r="840" spans="1:27" ht="15.75" customHeight="1" x14ac:dyDescent="0.35">
      <c r="A840" s="21"/>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c r="AA840" s="21"/>
    </row>
    <row r="841" spans="1:27" ht="15.75" customHeight="1" x14ac:dyDescent="0.35">
      <c r="A841" s="21"/>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c r="AA841" s="21"/>
    </row>
    <row r="842" spans="1:27" ht="15.75" customHeight="1" x14ac:dyDescent="0.35">
      <c r="A842" s="21"/>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c r="AA842" s="21"/>
    </row>
    <row r="843" spans="1:27" ht="15.75" customHeight="1" x14ac:dyDescent="0.35">
      <c r="A843" s="21"/>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c r="AA843" s="21"/>
    </row>
    <row r="844" spans="1:27" ht="15.75" customHeight="1" x14ac:dyDescent="0.35">
      <c r="A844" s="21"/>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c r="AA844" s="21"/>
    </row>
    <row r="845" spans="1:27" ht="15.75" customHeight="1" x14ac:dyDescent="0.35">
      <c r="A845" s="21"/>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c r="AA845" s="21"/>
    </row>
    <row r="846" spans="1:27" ht="15.75" customHeight="1" x14ac:dyDescent="0.35">
      <c r="A846" s="21"/>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c r="AA846" s="21"/>
    </row>
    <row r="847" spans="1:27" ht="15.75" customHeight="1" x14ac:dyDescent="0.35">
      <c r="A847" s="21"/>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c r="AA847" s="21"/>
    </row>
    <row r="848" spans="1:27" ht="15.75" customHeight="1" x14ac:dyDescent="0.35">
      <c r="A848" s="21"/>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c r="AA848" s="21"/>
    </row>
    <row r="849" spans="1:27" ht="15.75" customHeight="1" x14ac:dyDescent="0.35">
      <c r="A849" s="21"/>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c r="AA849" s="21"/>
    </row>
    <row r="850" spans="1:27" ht="15.75" customHeight="1" x14ac:dyDescent="0.35">
      <c r="A850" s="21"/>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c r="AA850" s="21"/>
    </row>
    <row r="851" spans="1:27" ht="15.75" customHeight="1" x14ac:dyDescent="0.35">
      <c r="A851" s="21"/>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c r="AA851" s="21"/>
    </row>
    <row r="852" spans="1:27" ht="15.75" customHeight="1" x14ac:dyDescent="0.35">
      <c r="A852" s="21"/>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c r="AA852" s="21"/>
    </row>
    <row r="853" spans="1:27" ht="15.75" customHeight="1" x14ac:dyDescent="0.35">
      <c r="A853" s="21"/>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c r="AA853" s="21"/>
    </row>
    <row r="854" spans="1:27" ht="15.75" customHeight="1" x14ac:dyDescent="0.35">
      <c r="A854" s="21"/>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c r="AA854" s="21"/>
    </row>
    <row r="855" spans="1:27" ht="15.75" customHeight="1" x14ac:dyDescent="0.35">
      <c r="A855" s="21"/>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c r="AA855" s="21"/>
    </row>
    <row r="856" spans="1:27" ht="15.75" customHeight="1" x14ac:dyDescent="0.35">
      <c r="A856" s="21"/>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c r="AA856" s="21"/>
    </row>
    <row r="857" spans="1:27" ht="15.75" customHeight="1" x14ac:dyDescent="0.35">
      <c r="A857" s="21"/>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c r="AA857" s="21"/>
    </row>
    <row r="858" spans="1:27" ht="15.75" customHeight="1" x14ac:dyDescent="0.35">
      <c r="A858" s="21"/>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c r="AA858" s="21"/>
    </row>
    <row r="859" spans="1:27" ht="15.75" customHeight="1" x14ac:dyDescent="0.35">
      <c r="A859" s="21"/>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c r="AA859" s="21"/>
    </row>
    <row r="860" spans="1:27" ht="15.75" customHeight="1" x14ac:dyDescent="0.35">
      <c r="A860" s="21"/>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c r="AA860" s="21"/>
    </row>
    <row r="861" spans="1:27" ht="15.75" customHeight="1" x14ac:dyDescent="0.35">
      <c r="A861" s="21"/>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c r="AA861" s="21"/>
    </row>
    <row r="862" spans="1:27" ht="15.75" customHeight="1" x14ac:dyDescent="0.35">
      <c r="A862" s="21"/>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c r="AA862" s="21"/>
    </row>
    <row r="863" spans="1:27" ht="15.75" customHeight="1" x14ac:dyDescent="0.35">
      <c r="A863" s="21"/>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c r="AA863" s="21"/>
    </row>
    <row r="864" spans="1:27" ht="15.75" customHeight="1" x14ac:dyDescent="0.35">
      <c r="A864" s="21"/>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c r="AA864" s="21"/>
    </row>
    <row r="865" spans="1:27" ht="15.75" customHeight="1" x14ac:dyDescent="0.35">
      <c r="A865" s="21"/>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c r="AA865" s="21"/>
    </row>
    <row r="866" spans="1:27" ht="15.75" customHeight="1" x14ac:dyDescent="0.35">
      <c r="A866" s="21"/>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c r="AA866" s="21"/>
    </row>
    <row r="867" spans="1:27" ht="15.75" customHeight="1" x14ac:dyDescent="0.35">
      <c r="A867" s="21"/>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c r="AA867" s="21"/>
    </row>
    <row r="868" spans="1:27" ht="15.75" customHeight="1" x14ac:dyDescent="0.35">
      <c r="A868" s="21"/>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c r="AA868" s="21"/>
    </row>
    <row r="869" spans="1:27" ht="15.75" customHeight="1" x14ac:dyDescent="0.35">
      <c r="A869" s="21"/>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c r="AA869" s="21"/>
    </row>
    <row r="870" spans="1:27" ht="15.75" customHeight="1" x14ac:dyDescent="0.35">
      <c r="A870" s="21"/>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c r="AA870" s="21"/>
    </row>
    <row r="871" spans="1:27" ht="15.75" customHeight="1" x14ac:dyDescent="0.35">
      <c r="A871" s="21"/>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c r="AA871" s="21"/>
    </row>
    <row r="872" spans="1:27" ht="15.75" customHeight="1" x14ac:dyDescent="0.35">
      <c r="A872" s="21"/>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c r="AA872" s="21"/>
    </row>
    <row r="873" spans="1:27" ht="15.75" customHeight="1" x14ac:dyDescent="0.35">
      <c r="A873" s="21"/>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c r="AA873" s="21"/>
    </row>
    <row r="874" spans="1:27" ht="15.75" customHeight="1" x14ac:dyDescent="0.35">
      <c r="A874" s="21"/>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c r="AA874" s="21"/>
    </row>
    <row r="875" spans="1:27" ht="15.75" customHeight="1" x14ac:dyDescent="0.35">
      <c r="A875" s="21"/>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c r="AA875" s="21"/>
    </row>
    <row r="876" spans="1:27" ht="15.75" customHeight="1" x14ac:dyDescent="0.35">
      <c r="A876" s="21"/>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c r="AA876" s="21"/>
    </row>
    <row r="877" spans="1:27" ht="15.75" customHeight="1" x14ac:dyDescent="0.35">
      <c r="A877" s="21"/>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c r="AA877" s="21"/>
    </row>
    <row r="878" spans="1:27" ht="15.75" customHeight="1" x14ac:dyDescent="0.35">
      <c r="A878" s="21"/>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c r="AA878" s="21"/>
    </row>
    <row r="879" spans="1:27" ht="15.75" customHeight="1" x14ac:dyDescent="0.35">
      <c r="A879" s="21"/>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c r="AA879" s="21"/>
    </row>
    <row r="880" spans="1:27" ht="15.75" customHeight="1" x14ac:dyDescent="0.35">
      <c r="A880" s="21"/>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c r="AA880" s="21"/>
    </row>
    <row r="881" spans="1:27" ht="15.75" customHeight="1" x14ac:dyDescent="0.35">
      <c r="A881" s="21"/>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c r="AA881" s="21"/>
    </row>
    <row r="882" spans="1:27" ht="15.75" customHeight="1" x14ac:dyDescent="0.35">
      <c r="A882" s="21"/>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c r="AA882" s="21"/>
    </row>
    <row r="883" spans="1:27" ht="15.75" customHeight="1" x14ac:dyDescent="0.35">
      <c r="A883" s="21"/>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c r="AA883" s="21"/>
    </row>
    <row r="884" spans="1:27" ht="15.75" customHeight="1" x14ac:dyDescent="0.35">
      <c r="A884" s="21"/>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c r="AA884" s="21"/>
    </row>
    <row r="885" spans="1:27" ht="15.75" customHeight="1" x14ac:dyDescent="0.35">
      <c r="A885" s="21"/>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c r="AA885" s="21"/>
    </row>
    <row r="886" spans="1:27" ht="15.75" customHeight="1" x14ac:dyDescent="0.35">
      <c r="A886" s="21"/>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c r="AA886" s="21"/>
    </row>
    <row r="887" spans="1:27" ht="15.75" customHeight="1" x14ac:dyDescent="0.35">
      <c r="A887" s="21"/>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c r="AA887" s="21"/>
    </row>
    <row r="888" spans="1:27" ht="15.75" customHeight="1" x14ac:dyDescent="0.35">
      <c r="A888" s="21"/>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c r="AA888" s="21"/>
    </row>
    <row r="889" spans="1:27" ht="15.75" customHeight="1" x14ac:dyDescent="0.35">
      <c r="A889" s="21"/>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c r="AA889" s="21"/>
    </row>
    <row r="890" spans="1:27" ht="15.75" customHeight="1" x14ac:dyDescent="0.35">
      <c r="A890" s="21"/>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c r="AA890" s="21"/>
    </row>
    <row r="891" spans="1:27" ht="15.75" customHeight="1" x14ac:dyDescent="0.35">
      <c r="A891" s="21"/>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c r="AA891" s="21"/>
    </row>
    <row r="892" spans="1:27" ht="15.75" customHeight="1" x14ac:dyDescent="0.35">
      <c r="A892" s="21"/>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c r="AA892" s="21"/>
    </row>
    <row r="893" spans="1:27" ht="15.75" customHeight="1" x14ac:dyDescent="0.35">
      <c r="A893" s="21"/>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c r="AA893" s="21"/>
    </row>
    <row r="894" spans="1:27" ht="15.75" customHeight="1" x14ac:dyDescent="0.35">
      <c r="A894" s="21"/>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c r="AA894" s="21"/>
    </row>
    <row r="895" spans="1:27" ht="15.75" customHeight="1" x14ac:dyDescent="0.35">
      <c r="A895" s="21"/>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c r="AA895" s="21"/>
    </row>
    <row r="896" spans="1:27" ht="15.75" customHeight="1" x14ac:dyDescent="0.35">
      <c r="A896" s="21"/>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c r="AA896" s="21"/>
    </row>
    <row r="897" spans="1:27" ht="15.75" customHeight="1" x14ac:dyDescent="0.35">
      <c r="A897" s="21"/>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c r="AA897" s="21"/>
    </row>
    <row r="898" spans="1:27" ht="15.75" customHeight="1" x14ac:dyDescent="0.35">
      <c r="A898" s="21"/>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c r="AA898" s="21"/>
    </row>
    <row r="899" spans="1:27" ht="15.75" customHeight="1" x14ac:dyDescent="0.35">
      <c r="A899" s="21"/>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c r="AA899" s="21"/>
    </row>
    <row r="900" spans="1:27" ht="15.75" customHeight="1" x14ac:dyDescent="0.35">
      <c r="A900" s="21"/>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c r="AA900" s="21"/>
    </row>
    <row r="901" spans="1:27" ht="15.75" customHeight="1" x14ac:dyDescent="0.35">
      <c r="A901" s="21"/>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c r="AA901" s="21"/>
    </row>
    <row r="902" spans="1:27" ht="15.75" customHeight="1" x14ac:dyDescent="0.35">
      <c r="A902" s="21"/>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c r="AA902" s="21"/>
    </row>
    <row r="903" spans="1:27" ht="15.75" customHeight="1" x14ac:dyDescent="0.35">
      <c r="A903" s="21"/>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c r="AA903" s="21"/>
    </row>
    <row r="904" spans="1:27" ht="15.75" customHeight="1" x14ac:dyDescent="0.35">
      <c r="A904" s="21"/>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c r="AA904" s="21"/>
    </row>
    <row r="905" spans="1:27" ht="15.75" customHeight="1" x14ac:dyDescent="0.35">
      <c r="A905" s="21"/>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c r="AA905" s="21"/>
    </row>
    <row r="906" spans="1:27" ht="15.75" customHeight="1" x14ac:dyDescent="0.35">
      <c r="A906" s="21"/>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c r="AA906" s="21"/>
    </row>
    <row r="907" spans="1:27" ht="15.75" customHeight="1" x14ac:dyDescent="0.35">
      <c r="A907" s="21"/>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c r="AA907" s="21"/>
    </row>
    <row r="908" spans="1:27" ht="15.75" customHeight="1" x14ac:dyDescent="0.35">
      <c r="A908" s="21"/>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c r="AA908" s="21"/>
    </row>
    <row r="909" spans="1:27" ht="15.75" customHeight="1" x14ac:dyDescent="0.35">
      <c r="A909" s="21"/>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c r="AA909" s="21"/>
    </row>
    <row r="910" spans="1:27" ht="15.75" customHeight="1" x14ac:dyDescent="0.35">
      <c r="A910" s="21"/>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c r="AA910" s="21"/>
    </row>
    <row r="911" spans="1:27" ht="15.75" customHeight="1" x14ac:dyDescent="0.35">
      <c r="A911" s="21"/>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c r="AA911" s="21"/>
    </row>
    <row r="912" spans="1:27" ht="15.75" customHeight="1" x14ac:dyDescent="0.35">
      <c r="A912" s="21"/>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c r="AA912" s="21"/>
    </row>
    <row r="913" spans="1:27" ht="15.75" customHeight="1" x14ac:dyDescent="0.35">
      <c r="A913" s="21"/>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c r="AA913" s="21"/>
    </row>
    <row r="914" spans="1:27" ht="15.75" customHeight="1" x14ac:dyDescent="0.35">
      <c r="A914" s="21"/>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c r="AA914" s="21"/>
    </row>
    <row r="915" spans="1:27" ht="15.75" customHeight="1" x14ac:dyDescent="0.35">
      <c r="A915" s="21"/>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c r="AA915" s="21"/>
    </row>
    <row r="916" spans="1:27" ht="15.75" customHeight="1" x14ac:dyDescent="0.35">
      <c r="A916" s="21"/>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c r="AA916" s="21"/>
    </row>
    <row r="917" spans="1:27" ht="15.75" customHeight="1" x14ac:dyDescent="0.35">
      <c r="A917" s="21"/>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c r="AA917" s="21"/>
    </row>
    <row r="918" spans="1:27" ht="15.75" customHeight="1" x14ac:dyDescent="0.35">
      <c r="A918" s="21"/>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c r="AA918" s="21"/>
    </row>
    <row r="919" spans="1:27" ht="15.75" customHeight="1" x14ac:dyDescent="0.35">
      <c r="A919" s="21"/>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c r="AA919" s="21"/>
    </row>
    <row r="920" spans="1:27" ht="15.75" customHeight="1" x14ac:dyDescent="0.35">
      <c r="A920" s="21"/>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c r="AA920" s="21"/>
    </row>
    <row r="921" spans="1:27" ht="15.75" customHeight="1" x14ac:dyDescent="0.35">
      <c r="A921" s="21"/>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c r="AA921" s="21"/>
    </row>
    <row r="922" spans="1:27" ht="15.75" customHeight="1" x14ac:dyDescent="0.35">
      <c r="A922" s="21"/>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c r="AA922" s="21"/>
    </row>
    <row r="923" spans="1:27" ht="15.75" customHeight="1" x14ac:dyDescent="0.35">
      <c r="A923" s="21"/>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c r="AA923" s="21"/>
    </row>
    <row r="924" spans="1:27" ht="15.75" customHeight="1" x14ac:dyDescent="0.35">
      <c r="A924" s="21"/>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c r="AA924" s="21"/>
    </row>
    <row r="925" spans="1:27" ht="15.75" customHeight="1" x14ac:dyDescent="0.35">
      <c r="A925" s="21"/>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c r="AA925" s="21"/>
    </row>
    <row r="926" spans="1:27" ht="15.75" customHeight="1" x14ac:dyDescent="0.35">
      <c r="A926" s="21"/>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c r="AA926" s="21"/>
    </row>
    <row r="927" spans="1:27" ht="15.75" customHeight="1" x14ac:dyDescent="0.35">
      <c r="A927" s="21"/>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c r="AA927" s="21"/>
    </row>
    <row r="928" spans="1:27" ht="15.75" customHeight="1" x14ac:dyDescent="0.35">
      <c r="A928" s="21"/>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c r="AA928" s="21"/>
    </row>
    <row r="929" spans="1:27" ht="15.75" customHeight="1" x14ac:dyDescent="0.35">
      <c r="A929" s="21"/>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c r="AA929" s="21"/>
    </row>
    <row r="930" spans="1:27" ht="15.75" customHeight="1" x14ac:dyDescent="0.35">
      <c r="A930" s="21"/>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c r="AA930" s="21"/>
    </row>
    <row r="931" spans="1:27" ht="15.75" customHeight="1" x14ac:dyDescent="0.35">
      <c r="A931" s="21"/>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c r="AA931" s="21"/>
    </row>
    <row r="932" spans="1:27" ht="15.75" customHeight="1" x14ac:dyDescent="0.35">
      <c r="A932" s="21"/>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c r="AA932" s="21"/>
    </row>
    <row r="933" spans="1:27" ht="15.75" customHeight="1" x14ac:dyDescent="0.35">
      <c r="A933" s="21"/>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c r="AA933" s="21"/>
    </row>
    <row r="934" spans="1:27" ht="15.75" customHeight="1" x14ac:dyDescent="0.35">
      <c r="A934" s="21"/>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c r="AA934" s="21"/>
    </row>
    <row r="935" spans="1:27" ht="15.75" customHeight="1" x14ac:dyDescent="0.35">
      <c r="A935" s="21"/>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c r="AA935" s="21"/>
    </row>
    <row r="936" spans="1:27" ht="15.75" customHeight="1" x14ac:dyDescent="0.35">
      <c r="A936" s="21"/>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c r="AA936" s="21"/>
    </row>
    <row r="937" spans="1:27" ht="15.75" customHeight="1" x14ac:dyDescent="0.35">
      <c r="A937" s="21"/>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c r="AA937" s="21"/>
    </row>
    <row r="938" spans="1:27" ht="15.75" customHeight="1" x14ac:dyDescent="0.35">
      <c r="A938" s="21"/>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c r="AA938" s="21"/>
    </row>
    <row r="939" spans="1:27" ht="15.75" customHeight="1" x14ac:dyDescent="0.35">
      <c r="A939" s="21"/>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c r="AA939" s="21"/>
    </row>
    <row r="940" spans="1:27" ht="15.75" customHeight="1" x14ac:dyDescent="0.35">
      <c r="A940" s="21"/>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c r="AA940" s="21"/>
    </row>
    <row r="941" spans="1:27" ht="15.75" customHeight="1" x14ac:dyDescent="0.35">
      <c r="A941" s="21"/>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c r="AA941" s="21"/>
    </row>
    <row r="942" spans="1:27" ht="15.75" customHeight="1" x14ac:dyDescent="0.35">
      <c r="A942" s="21"/>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c r="AA942" s="21"/>
    </row>
    <row r="943" spans="1:27" ht="15.75" customHeight="1" x14ac:dyDescent="0.35">
      <c r="A943" s="21"/>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c r="AA943" s="21"/>
    </row>
    <row r="944" spans="1:27" ht="15.75" customHeight="1" x14ac:dyDescent="0.35">
      <c r="A944" s="21"/>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c r="AA944" s="21"/>
    </row>
    <row r="945" spans="1:27" ht="15.75" customHeight="1" x14ac:dyDescent="0.35">
      <c r="A945" s="21"/>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c r="AA945" s="21"/>
    </row>
    <row r="946" spans="1:27" ht="15.75" customHeight="1" x14ac:dyDescent="0.35">
      <c r="A946" s="21"/>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c r="AA946" s="21"/>
    </row>
    <row r="947" spans="1:27" ht="15.75" customHeight="1" x14ac:dyDescent="0.35">
      <c r="A947" s="21"/>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c r="AA947" s="21"/>
    </row>
    <row r="948" spans="1:27" ht="15.75" customHeight="1" x14ac:dyDescent="0.35">
      <c r="A948" s="21"/>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c r="AA948" s="21"/>
    </row>
    <row r="949" spans="1:27" ht="15.75" customHeight="1" x14ac:dyDescent="0.35">
      <c r="A949" s="21"/>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c r="AA949" s="21"/>
    </row>
    <row r="950" spans="1:27" ht="15.75" customHeight="1" x14ac:dyDescent="0.35">
      <c r="A950" s="21"/>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c r="AA950" s="21"/>
    </row>
    <row r="951" spans="1:27" ht="15.75" customHeight="1" x14ac:dyDescent="0.35">
      <c r="A951" s="21"/>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c r="AA951" s="21"/>
    </row>
    <row r="952" spans="1:27" ht="15.75" customHeight="1" x14ac:dyDescent="0.35">
      <c r="A952" s="21"/>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c r="AA952" s="21"/>
    </row>
    <row r="953" spans="1:27" ht="15.75" customHeight="1" x14ac:dyDescent="0.35">
      <c r="A953" s="21"/>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c r="AA953" s="21"/>
    </row>
    <row r="954" spans="1:27" ht="15.75" customHeight="1" x14ac:dyDescent="0.35">
      <c r="A954" s="21"/>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c r="AA954" s="21"/>
    </row>
    <row r="955" spans="1:27" ht="15.75" customHeight="1" x14ac:dyDescent="0.35">
      <c r="A955" s="21"/>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c r="AA955" s="21"/>
    </row>
    <row r="956" spans="1:27" ht="15.75" customHeight="1" x14ac:dyDescent="0.35">
      <c r="A956" s="21"/>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c r="AA956" s="21"/>
    </row>
    <row r="957" spans="1:27" ht="15.75" customHeight="1" x14ac:dyDescent="0.35">
      <c r="A957" s="21"/>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c r="AA957" s="21"/>
    </row>
    <row r="958" spans="1:27" ht="15.75" customHeight="1" x14ac:dyDescent="0.35">
      <c r="A958" s="21"/>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c r="AA958" s="21"/>
    </row>
    <row r="959" spans="1:27" ht="15.75" customHeight="1" x14ac:dyDescent="0.35">
      <c r="A959" s="21"/>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c r="AA959" s="21"/>
    </row>
    <row r="960" spans="1:27" ht="15.75" customHeight="1" x14ac:dyDescent="0.35">
      <c r="A960" s="21"/>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c r="AA960" s="21"/>
    </row>
    <row r="961" spans="1:27" ht="15.75" customHeight="1" x14ac:dyDescent="0.35">
      <c r="A961" s="21"/>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c r="AA961" s="21"/>
    </row>
    <row r="962" spans="1:27" ht="15.75" customHeight="1" x14ac:dyDescent="0.35">
      <c r="A962" s="21"/>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c r="AA962" s="21"/>
    </row>
    <row r="963" spans="1:27" ht="15.75" customHeight="1" x14ac:dyDescent="0.35">
      <c r="A963" s="21"/>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c r="AA963" s="21"/>
    </row>
    <row r="964" spans="1:27" ht="15.75" customHeight="1" x14ac:dyDescent="0.35">
      <c r="A964" s="21"/>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c r="AA964" s="21"/>
    </row>
    <row r="965" spans="1:27" ht="15.75" customHeight="1" x14ac:dyDescent="0.35">
      <c r="A965" s="21"/>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c r="AA965" s="21"/>
    </row>
    <row r="966" spans="1:27" ht="15.75" customHeight="1" x14ac:dyDescent="0.35">
      <c r="A966" s="21"/>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c r="AA966" s="21"/>
    </row>
    <row r="967" spans="1:27" ht="15.75" customHeight="1" x14ac:dyDescent="0.35">
      <c r="A967" s="21"/>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c r="AA967" s="21"/>
    </row>
    <row r="968" spans="1:27" ht="15.75" customHeight="1" x14ac:dyDescent="0.35">
      <c r="A968" s="21"/>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c r="AA968" s="21"/>
    </row>
    <row r="969" spans="1:27" ht="15.75" customHeight="1" x14ac:dyDescent="0.35">
      <c r="A969" s="21"/>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c r="AA969" s="21"/>
    </row>
    <row r="970" spans="1:27" ht="15.75" customHeight="1" x14ac:dyDescent="0.35">
      <c r="A970" s="21"/>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c r="AA970" s="21"/>
    </row>
    <row r="971" spans="1:27" ht="15.75" customHeight="1" x14ac:dyDescent="0.35">
      <c r="A971" s="21"/>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c r="AA971" s="21"/>
    </row>
    <row r="972" spans="1:27" ht="15.75" customHeight="1" x14ac:dyDescent="0.35">
      <c r="A972" s="21"/>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c r="AA972" s="21"/>
    </row>
    <row r="973" spans="1:27" ht="15.75" customHeight="1" x14ac:dyDescent="0.35">
      <c r="A973" s="21"/>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c r="AA973" s="21"/>
    </row>
    <row r="974" spans="1:27" ht="15.75" customHeight="1" x14ac:dyDescent="0.35">
      <c r="A974" s="21"/>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c r="AA974" s="21"/>
    </row>
    <row r="975" spans="1:27" ht="15.75" customHeight="1" x14ac:dyDescent="0.35">
      <c r="A975" s="21"/>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c r="AA975" s="21"/>
    </row>
    <row r="976" spans="1:27" ht="15.75" customHeight="1" x14ac:dyDescent="0.35">
      <c r="A976" s="21"/>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c r="AA976" s="21"/>
    </row>
    <row r="977" spans="1:27" ht="15.75" customHeight="1" x14ac:dyDescent="0.35">
      <c r="A977" s="21"/>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c r="AA977" s="21"/>
    </row>
    <row r="978" spans="1:27" ht="15.75" customHeight="1" x14ac:dyDescent="0.35">
      <c r="A978" s="21"/>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c r="AA978" s="21"/>
    </row>
    <row r="979" spans="1:27" ht="15.75" customHeight="1" x14ac:dyDescent="0.35">
      <c r="A979" s="21"/>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c r="AA979" s="21"/>
    </row>
    <row r="980" spans="1:27" ht="15.75" customHeight="1" x14ac:dyDescent="0.35">
      <c r="A980" s="21"/>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c r="AA980" s="21"/>
    </row>
    <row r="981" spans="1:27" ht="15.75" customHeight="1" x14ac:dyDescent="0.35">
      <c r="A981" s="21"/>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c r="AA981" s="21"/>
    </row>
    <row r="982" spans="1:27" ht="15.75" customHeight="1" x14ac:dyDescent="0.35">
      <c r="A982" s="21"/>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c r="AA982" s="21"/>
    </row>
    <row r="983" spans="1:27" ht="15.75" customHeight="1" x14ac:dyDescent="0.35">
      <c r="A983" s="21"/>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c r="AA983" s="21"/>
    </row>
    <row r="984" spans="1:27" ht="15.75" customHeight="1" x14ac:dyDescent="0.35">
      <c r="A984" s="21"/>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c r="AA984" s="21"/>
    </row>
    <row r="985" spans="1:27" ht="15.75" customHeight="1" x14ac:dyDescent="0.35">
      <c r="A985" s="21"/>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c r="AA985" s="21"/>
    </row>
    <row r="986" spans="1:27" ht="15.75" customHeight="1" x14ac:dyDescent="0.35">
      <c r="A986" s="21"/>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c r="AA986" s="21"/>
    </row>
    <row r="987" spans="1:27" ht="15.75" customHeight="1" x14ac:dyDescent="0.35">
      <c r="A987" s="21"/>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c r="AA987" s="21"/>
    </row>
    <row r="988" spans="1:27" ht="15.75" customHeight="1" x14ac:dyDescent="0.35">
      <c r="A988" s="21"/>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c r="AA988" s="21"/>
    </row>
    <row r="989" spans="1:27" ht="15.75" customHeight="1" x14ac:dyDescent="0.35">
      <c r="A989" s="21"/>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c r="AA989" s="21"/>
    </row>
    <row r="990" spans="1:27" ht="15.75" customHeight="1" x14ac:dyDescent="0.35">
      <c r="A990" s="21"/>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c r="AA990" s="21"/>
    </row>
    <row r="991" spans="1:27" ht="15.75" customHeight="1" x14ac:dyDescent="0.35">
      <c r="A991" s="21"/>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c r="AA991" s="21"/>
    </row>
    <row r="992" spans="1:27" ht="15.75" customHeight="1" x14ac:dyDescent="0.35">
      <c r="A992" s="21"/>
      <c r="B992" s="21"/>
      <c r="C992" s="21"/>
      <c r="D992" s="21"/>
      <c r="E992" s="21"/>
      <c r="F992" s="21"/>
      <c r="G992" s="21"/>
      <c r="H992" s="21"/>
      <c r="I992" s="21"/>
      <c r="J992" s="21"/>
      <c r="K992" s="21"/>
      <c r="L992" s="21"/>
      <c r="M992" s="21"/>
      <c r="N992" s="21"/>
      <c r="O992" s="21"/>
      <c r="P992" s="21"/>
      <c r="Q992" s="21"/>
      <c r="R992" s="21"/>
      <c r="S992" s="21"/>
      <c r="T992" s="21"/>
      <c r="U992" s="21"/>
      <c r="V992" s="21"/>
      <c r="W992" s="21"/>
      <c r="X992" s="21"/>
      <c r="Y992" s="21"/>
      <c r="Z992" s="21"/>
      <c r="AA992" s="21"/>
    </row>
    <row r="993" spans="1:27" ht="15.75" customHeight="1" x14ac:dyDescent="0.35">
      <c r="A993" s="21"/>
      <c r="B993" s="21"/>
      <c r="C993" s="21"/>
      <c r="D993" s="21"/>
      <c r="E993" s="21"/>
      <c r="F993" s="21"/>
      <c r="G993" s="21"/>
      <c r="H993" s="21"/>
      <c r="I993" s="21"/>
      <c r="J993" s="21"/>
      <c r="K993" s="21"/>
      <c r="L993" s="21"/>
      <c r="M993" s="21"/>
      <c r="N993" s="21"/>
      <c r="O993" s="21"/>
      <c r="P993" s="21"/>
      <c r="Q993" s="21"/>
      <c r="R993" s="21"/>
      <c r="S993" s="21"/>
      <c r="T993" s="21"/>
      <c r="U993" s="21"/>
      <c r="V993" s="21"/>
      <c r="W993" s="21"/>
      <c r="X993" s="21"/>
      <c r="Y993" s="21"/>
      <c r="Z993" s="21"/>
      <c r="AA993" s="21"/>
    </row>
    <row r="994" spans="1:27" ht="15.75" customHeight="1" x14ac:dyDescent="0.35">
      <c r="A994" s="21"/>
      <c r="B994" s="21"/>
      <c r="C994" s="21"/>
      <c r="D994" s="21"/>
      <c r="E994" s="21"/>
      <c r="F994" s="21"/>
      <c r="G994" s="21"/>
      <c r="H994" s="21"/>
      <c r="I994" s="21"/>
      <c r="J994" s="21"/>
      <c r="K994" s="21"/>
      <c r="L994" s="21"/>
      <c r="M994" s="21"/>
      <c r="N994" s="21"/>
      <c r="O994" s="21"/>
      <c r="P994" s="21"/>
      <c r="Q994" s="21"/>
      <c r="R994" s="21"/>
      <c r="S994" s="21"/>
      <c r="T994" s="21"/>
      <c r="U994" s="21"/>
      <c r="V994" s="21"/>
      <c r="W994" s="21"/>
      <c r="X994" s="21"/>
      <c r="Y994" s="21"/>
      <c r="Z994" s="21"/>
      <c r="AA994" s="21"/>
    </row>
    <row r="995" spans="1:27" ht="15.75" customHeight="1" x14ac:dyDescent="0.35">
      <c r="A995" s="21"/>
      <c r="B995" s="21"/>
      <c r="C995" s="21"/>
      <c r="D995" s="21"/>
      <c r="E995" s="21"/>
      <c r="F995" s="21"/>
      <c r="G995" s="21"/>
      <c r="H995" s="21"/>
      <c r="I995" s="21"/>
      <c r="J995" s="21"/>
      <c r="K995" s="21"/>
      <c r="L995" s="21"/>
      <c r="M995" s="21"/>
      <c r="N995" s="21"/>
      <c r="O995" s="21"/>
      <c r="P995" s="21"/>
      <c r="Q995" s="21"/>
      <c r="R995" s="21"/>
      <c r="S995" s="21"/>
      <c r="T995" s="21"/>
      <c r="U995" s="21"/>
      <c r="V995" s="21"/>
      <c r="W995" s="21"/>
      <c r="X995" s="21"/>
      <c r="Y995" s="21"/>
      <c r="Z995" s="21"/>
      <c r="AA995" s="21"/>
    </row>
    <row r="996" spans="1:27" ht="15.75" customHeight="1" x14ac:dyDescent="0.35">
      <c r="A996" s="21"/>
      <c r="B996" s="21"/>
      <c r="C996" s="21"/>
      <c r="D996" s="21"/>
      <c r="E996" s="21"/>
      <c r="F996" s="21"/>
      <c r="G996" s="21"/>
      <c r="H996" s="21"/>
      <c r="I996" s="21"/>
      <c r="J996" s="21"/>
      <c r="K996" s="21"/>
      <c r="L996" s="21"/>
      <c r="M996" s="21"/>
      <c r="N996" s="21"/>
      <c r="O996" s="21"/>
      <c r="P996" s="21"/>
      <c r="Q996" s="21"/>
      <c r="R996" s="21"/>
      <c r="S996" s="21"/>
      <c r="T996" s="21"/>
      <c r="U996" s="21"/>
      <c r="V996" s="21"/>
      <c r="W996" s="21"/>
      <c r="X996" s="21"/>
      <c r="Y996" s="21"/>
      <c r="Z996" s="21"/>
      <c r="AA996" s="21"/>
    </row>
    <row r="997" spans="1:27" ht="15.75" customHeight="1" x14ac:dyDescent="0.35">
      <c r="A997" s="21"/>
      <c r="B997" s="21"/>
      <c r="C997" s="21"/>
      <c r="D997" s="21"/>
      <c r="E997" s="21"/>
      <c r="F997" s="21"/>
      <c r="G997" s="21"/>
      <c r="H997" s="21"/>
      <c r="I997" s="21"/>
      <c r="J997" s="21"/>
      <c r="K997" s="21"/>
      <c r="L997" s="21"/>
      <c r="M997" s="21"/>
      <c r="N997" s="21"/>
      <c r="O997" s="21"/>
      <c r="P997" s="21"/>
      <c r="Q997" s="21"/>
      <c r="R997" s="21"/>
      <c r="S997" s="21"/>
      <c r="T997" s="21"/>
      <c r="U997" s="21"/>
      <c r="V997" s="21"/>
      <c r="W997" s="21"/>
      <c r="X997" s="21"/>
      <c r="Y997" s="21"/>
      <c r="Z997" s="21"/>
      <c r="AA997" s="21"/>
    </row>
    <row r="998" spans="1:27" ht="15.75" customHeight="1" x14ac:dyDescent="0.35">
      <c r="A998" s="21"/>
      <c r="B998" s="21"/>
      <c r="C998" s="21"/>
      <c r="D998" s="21"/>
      <c r="E998" s="21"/>
      <c r="F998" s="21"/>
      <c r="G998" s="21"/>
      <c r="H998" s="21"/>
      <c r="I998" s="21"/>
      <c r="J998" s="21"/>
      <c r="K998" s="21"/>
      <c r="L998" s="21"/>
      <c r="M998" s="21"/>
      <c r="N998" s="21"/>
      <c r="O998" s="21"/>
      <c r="P998" s="21"/>
      <c r="Q998" s="21"/>
      <c r="R998" s="21"/>
      <c r="S998" s="21"/>
      <c r="T998" s="21"/>
      <c r="U998" s="21"/>
      <c r="V998" s="21"/>
      <c r="W998" s="21"/>
      <c r="X998" s="21"/>
      <c r="Y998" s="21"/>
      <c r="Z998" s="21"/>
      <c r="AA998" s="21"/>
    </row>
    <row r="999" spans="1:27" ht="15.75" customHeight="1" x14ac:dyDescent="0.35">
      <c r="A999" s="21"/>
      <c r="B999" s="21"/>
      <c r="C999" s="21"/>
      <c r="D999" s="21"/>
      <c r="E999" s="21"/>
      <c r="F999" s="21"/>
      <c r="G999" s="21"/>
      <c r="H999" s="21"/>
      <c r="I999" s="21"/>
      <c r="J999" s="21"/>
      <c r="K999" s="21"/>
      <c r="L999" s="21"/>
      <c r="M999" s="21"/>
      <c r="N999" s="21"/>
      <c r="O999" s="21"/>
      <c r="P999" s="21"/>
      <c r="Q999" s="21"/>
      <c r="R999" s="21"/>
      <c r="S999" s="21"/>
      <c r="T999" s="21"/>
      <c r="U999" s="21"/>
      <c r="V999" s="21"/>
      <c r="W999" s="21"/>
      <c r="X999" s="21"/>
      <c r="Y999" s="21"/>
      <c r="Z999" s="21"/>
      <c r="AA999" s="21"/>
    </row>
    <row r="1000" spans="1:27" ht="15.75" customHeight="1" x14ac:dyDescent="0.35">
      <c r="A1000" s="21"/>
      <c r="B1000" s="21"/>
      <c r="C1000" s="21"/>
      <c r="D1000" s="21"/>
      <c r="E1000" s="21"/>
      <c r="F1000" s="21"/>
      <c r="G1000" s="21"/>
      <c r="H1000" s="21"/>
      <c r="I1000" s="21"/>
      <c r="J1000" s="21"/>
      <c r="K1000" s="21"/>
      <c r="L1000" s="21"/>
      <c r="M1000" s="21"/>
      <c r="N1000" s="21"/>
      <c r="O1000" s="21"/>
      <c r="P1000" s="21"/>
      <c r="Q1000" s="21"/>
      <c r="R1000" s="21"/>
      <c r="S1000" s="21"/>
      <c r="T1000" s="21"/>
      <c r="U1000" s="21"/>
      <c r="V1000" s="21"/>
      <c r="W1000" s="21"/>
      <c r="X1000" s="21"/>
      <c r="Y1000" s="21"/>
      <c r="Z1000" s="21"/>
      <c r="AA1000" s="21"/>
    </row>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0"/>
  <sheetViews>
    <sheetView showGridLines="0" workbookViewId="0">
      <selection activeCell="E12" sqref="E12"/>
    </sheetView>
  </sheetViews>
  <sheetFormatPr defaultColWidth="11.1640625" defaultRowHeight="15" customHeight="1" x14ac:dyDescent="0.35"/>
  <cols>
    <col min="1" max="1" width="5" customWidth="1"/>
    <col min="2" max="2" width="24.4140625" customWidth="1"/>
    <col min="3" max="3" width="15.83203125" customWidth="1"/>
    <col min="4" max="4" width="17.1640625" bestFit="1" customWidth="1"/>
    <col min="5" max="7" width="15.83203125" customWidth="1"/>
    <col min="8" max="27" width="10.4140625" customWidth="1"/>
  </cols>
  <sheetData>
    <row r="1" spans="1:27" ht="15.5" x14ac:dyDescent="0.35">
      <c r="A1" s="1"/>
      <c r="B1" s="1"/>
      <c r="C1" s="1"/>
      <c r="D1" s="1"/>
      <c r="E1" s="1"/>
      <c r="F1" s="1"/>
      <c r="G1" s="1"/>
      <c r="H1" s="1"/>
      <c r="I1" s="1"/>
      <c r="J1" s="1"/>
      <c r="K1" s="1"/>
      <c r="L1" s="1"/>
      <c r="M1" s="1"/>
      <c r="N1" s="1"/>
      <c r="O1" s="1"/>
      <c r="P1" s="1"/>
      <c r="Q1" s="1"/>
      <c r="R1" s="1"/>
      <c r="S1" s="1"/>
      <c r="T1" s="1"/>
      <c r="U1" s="1"/>
      <c r="V1" s="1"/>
      <c r="W1" s="1"/>
      <c r="X1" s="1"/>
      <c r="Y1" s="1"/>
      <c r="Z1" s="1"/>
      <c r="AA1" s="1"/>
    </row>
    <row r="2" spans="1:27" ht="15.5" x14ac:dyDescent="0.35">
      <c r="A2" s="1"/>
      <c r="B2" s="156" t="s">
        <v>126</v>
      </c>
      <c r="C2" s="157"/>
      <c r="D2" s="157"/>
      <c r="E2" s="157"/>
      <c r="F2" s="157"/>
      <c r="G2" s="158"/>
      <c r="H2" s="1"/>
      <c r="I2" s="1"/>
      <c r="J2" s="1"/>
      <c r="K2" s="1"/>
      <c r="L2" s="1"/>
      <c r="M2" s="1"/>
      <c r="N2" s="1"/>
      <c r="O2" s="1"/>
      <c r="P2" s="1"/>
      <c r="Q2" s="1"/>
      <c r="R2" s="1"/>
      <c r="S2" s="1"/>
      <c r="T2" s="1"/>
      <c r="U2" s="1"/>
      <c r="V2" s="1"/>
      <c r="W2" s="1"/>
      <c r="X2" s="1"/>
      <c r="Y2" s="1"/>
      <c r="Z2" s="1"/>
      <c r="AA2" s="1"/>
    </row>
    <row r="3" spans="1:27" ht="15.5" x14ac:dyDescent="0.35">
      <c r="A3" s="1"/>
      <c r="B3" s="56" t="s">
        <v>127</v>
      </c>
      <c r="C3" s="92" t="s">
        <v>121</v>
      </c>
      <c r="D3" s="93" t="s">
        <v>122</v>
      </c>
      <c r="E3" s="93" t="s">
        <v>123</v>
      </c>
      <c r="F3" s="93" t="s">
        <v>124</v>
      </c>
      <c r="G3" s="94" t="s">
        <v>128</v>
      </c>
      <c r="H3" s="1"/>
      <c r="I3" s="1"/>
      <c r="J3" s="1"/>
      <c r="K3" s="1"/>
      <c r="L3" s="1"/>
      <c r="M3" s="1"/>
      <c r="N3" s="1"/>
      <c r="O3" s="1"/>
      <c r="P3" s="1"/>
      <c r="Q3" s="1"/>
      <c r="R3" s="1"/>
      <c r="S3" s="1"/>
      <c r="T3" s="1"/>
      <c r="U3" s="1"/>
      <c r="V3" s="1"/>
      <c r="W3" s="1"/>
      <c r="X3" s="1"/>
      <c r="Y3" s="1"/>
      <c r="Z3" s="1"/>
      <c r="AA3" s="1"/>
    </row>
    <row r="4" spans="1:27" ht="15.5" x14ac:dyDescent="0.35">
      <c r="A4" s="1"/>
      <c r="B4" s="52" t="str">
        <f>'Input Data'!B15</f>
        <v>Research Administrator</v>
      </c>
      <c r="C4" s="8">
        <f>'Input Data'!C15</f>
        <v>595004</v>
      </c>
      <c r="D4" s="17">
        <f>C4*'Input Data'!$C$11</f>
        <v>201111.35200000001</v>
      </c>
      <c r="E4" s="17">
        <f>(C4+D4)*'Input Data'!$C$12</f>
        <v>159223.0704</v>
      </c>
      <c r="F4" s="95">
        <f t="shared" ref="F4:F5" si="0">SUM(C4:E4)</f>
        <v>955338.42239999992</v>
      </c>
      <c r="G4" s="96">
        <f>F4/'Input Data'!$C$19</f>
        <v>8.5788292241379303</v>
      </c>
      <c r="H4" s="1"/>
      <c r="I4" s="1"/>
      <c r="J4" s="1"/>
      <c r="K4" s="1"/>
      <c r="L4" s="1"/>
      <c r="M4" s="1"/>
      <c r="N4" s="1"/>
      <c r="O4" s="1"/>
      <c r="P4" s="1"/>
      <c r="Q4" s="1"/>
      <c r="R4" s="1"/>
      <c r="S4" s="1"/>
      <c r="T4" s="1"/>
      <c r="U4" s="1"/>
      <c r="V4" s="1"/>
      <c r="W4" s="1"/>
      <c r="X4" s="1"/>
      <c r="Y4" s="1"/>
      <c r="Z4" s="1"/>
      <c r="AA4" s="1"/>
    </row>
    <row r="5" spans="1:27" ht="15.5" x14ac:dyDescent="0.35">
      <c r="A5" s="1"/>
      <c r="B5" s="97" t="str">
        <f>'Input Data'!B16</f>
        <v>Researcher</v>
      </c>
      <c r="C5" s="98">
        <f>'Input Data'!C16</f>
        <v>724768</v>
      </c>
      <c r="D5" s="99">
        <f>C5*'Input Data'!$C$11</f>
        <v>244971.584</v>
      </c>
      <c r="E5" s="99">
        <f>(C5+D5)*'Input Data'!$C$12</f>
        <v>193947.91680000001</v>
      </c>
      <c r="F5" s="99">
        <f t="shared" si="0"/>
        <v>1163687.5008</v>
      </c>
      <c r="G5" s="100">
        <f>F5/'Input Data'!$C$19</f>
        <v>10.449780000000001</v>
      </c>
      <c r="H5" s="1"/>
      <c r="I5" s="1"/>
      <c r="J5" s="1"/>
      <c r="K5" s="1"/>
      <c r="L5" s="1"/>
      <c r="M5" s="1"/>
      <c r="N5" s="1"/>
      <c r="O5" s="1"/>
      <c r="P5" s="1"/>
      <c r="Q5" s="1"/>
      <c r="R5" s="1"/>
      <c r="S5" s="1"/>
      <c r="T5" s="1"/>
      <c r="U5" s="1"/>
      <c r="V5" s="1"/>
      <c r="W5" s="1"/>
      <c r="X5" s="1"/>
      <c r="Y5" s="1"/>
      <c r="Z5" s="1"/>
      <c r="AA5" s="1"/>
    </row>
    <row r="6" spans="1:27" ht="15.5" x14ac:dyDescent="0.35">
      <c r="A6" s="1"/>
      <c r="B6" s="101"/>
      <c r="C6" s="102"/>
      <c r="D6" s="1"/>
      <c r="E6" s="1"/>
      <c r="F6" s="1"/>
      <c r="G6" s="1"/>
      <c r="H6" s="1"/>
      <c r="I6" s="1"/>
      <c r="J6" s="1"/>
      <c r="K6" s="1"/>
      <c r="L6" s="1"/>
      <c r="M6" s="1"/>
      <c r="N6" s="1"/>
      <c r="O6" s="1"/>
      <c r="P6" s="1"/>
      <c r="Q6" s="1"/>
      <c r="R6" s="1"/>
      <c r="S6" s="1"/>
      <c r="T6" s="1"/>
      <c r="U6" s="1"/>
      <c r="V6" s="1"/>
      <c r="W6" s="1"/>
      <c r="X6" s="1"/>
      <c r="Y6" s="1"/>
      <c r="Z6" s="1"/>
      <c r="AA6" s="1"/>
    </row>
    <row r="7" spans="1:27" ht="15.5" x14ac:dyDescent="0.35">
      <c r="A7" s="1"/>
      <c r="B7" s="156" t="s">
        <v>129</v>
      </c>
      <c r="C7" s="157"/>
      <c r="D7" s="157"/>
      <c r="E7" s="157"/>
      <c r="F7" s="157"/>
      <c r="G7" s="158"/>
      <c r="H7" s="1"/>
      <c r="I7" s="1"/>
      <c r="J7" s="1"/>
      <c r="K7" s="1"/>
      <c r="L7" s="1"/>
      <c r="M7" s="1"/>
      <c r="N7" s="1"/>
      <c r="O7" s="1"/>
      <c r="P7" s="1"/>
      <c r="Q7" s="1"/>
      <c r="R7" s="1"/>
      <c r="S7" s="1"/>
      <c r="T7" s="1"/>
      <c r="U7" s="1"/>
      <c r="V7" s="1"/>
      <c r="W7" s="1"/>
      <c r="X7" s="1"/>
      <c r="Y7" s="1"/>
      <c r="Z7" s="1"/>
      <c r="AA7" s="1"/>
    </row>
    <row r="8" spans="1:27" ht="15.5" x14ac:dyDescent="0.35">
      <c r="A8" s="1"/>
      <c r="B8" s="56" t="s">
        <v>127</v>
      </c>
      <c r="C8" s="103" t="s">
        <v>121</v>
      </c>
      <c r="D8" s="104" t="s">
        <v>122</v>
      </c>
      <c r="E8" s="104" t="s">
        <v>123</v>
      </c>
      <c r="F8" s="104" t="s">
        <v>124</v>
      </c>
      <c r="G8" s="105" t="s">
        <v>130</v>
      </c>
      <c r="H8" s="1"/>
      <c r="I8" s="1"/>
      <c r="J8" s="1"/>
      <c r="K8" s="1"/>
      <c r="L8" s="1"/>
      <c r="M8" s="1"/>
      <c r="N8" s="1"/>
      <c r="O8" s="1"/>
      <c r="P8" s="1"/>
      <c r="Q8" s="1"/>
      <c r="R8" s="1"/>
      <c r="S8" s="1"/>
      <c r="T8" s="1"/>
      <c r="U8" s="1"/>
      <c r="V8" s="1"/>
      <c r="W8" s="1"/>
      <c r="X8" s="1"/>
      <c r="Y8" s="1"/>
      <c r="Z8" s="1"/>
      <c r="AA8" s="1"/>
    </row>
    <row r="9" spans="1:27" ht="15.5" x14ac:dyDescent="0.35">
      <c r="A9" s="1"/>
      <c r="B9" s="106" t="s">
        <v>131</v>
      </c>
      <c r="C9" s="83">
        <f>'Input Data'!C29</f>
        <v>963972</v>
      </c>
      <c r="D9" s="99">
        <f>C9*'Input Data'!$C$11</f>
        <v>325822.53600000002</v>
      </c>
      <c r="E9" s="99">
        <f>(C9+D9)*'Input Data'!$C$12</f>
        <v>257958.90720000002</v>
      </c>
      <c r="F9" s="99">
        <f>SUM(C9:E9)</f>
        <v>1547753.4432000001</v>
      </c>
      <c r="G9" s="107">
        <f>F9/'Input Data'!C17</f>
        <v>6671.3510482758629</v>
      </c>
      <c r="H9" s="1"/>
      <c r="I9" s="1"/>
      <c r="J9" s="1"/>
      <c r="K9" s="1"/>
      <c r="L9" s="1"/>
      <c r="M9" s="1"/>
      <c r="N9" s="1"/>
      <c r="O9" s="1"/>
      <c r="P9" s="1"/>
      <c r="Q9" s="1"/>
      <c r="R9" s="1"/>
      <c r="S9" s="1"/>
      <c r="T9" s="1"/>
      <c r="U9" s="1"/>
      <c r="V9" s="1"/>
      <c r="W9" s="1"/>
      <c r="X9" s="1"/>
      <c r="Y9" s="1"/>
      <c r="Z9" s="1"/>
      <c r="AA9" s="1"/>
    </row>
    <row r="10" spans="1:27" ht="15.5" x14ac:dyDescent="0.35">
      <c r="A10" s="1"/>
      <c r="B10" s="1"/>
      <c r="C10" s="1"/>
      <c r="D10" s="1"/>
      <c r="E10" s="1"/>
      <c r="F10" s="1"/>
      <c r="G10" s="1"/>
      <c r="H10" s="1"/>
      <c r="I10" s="1"/>
      <c r="J10" s="1"/>
      <c r="K10" s="1"/>
      <c r="L10" s="1"/>
      <c r="M10" s="1"/>
      <c r="N10" s="1"/>
      <c r="O10" s="1"/>
      <c r="P10" s="1"/>
      <c r="Q10" s="1"/>
      <c r="R10" s="1"/>
      <c r="S10" s="1"/>
      <c r="T10" s="1"/>
      <c r="U10" s="1"/>
      <c r="V10" s="1"/>
      <c r="W10" s="1"/>
      <c r="X10" s="1"/>
      <c r="Y10" s="1"/>
      <c r="Z10" s="1"/>
      <c r="AA10" s="1"/>
    </row>
    <row r="11" spans="1:27" ht="15.5" x14ac:dyDescent="0.35">
      <c r="A11" s="1"/>
      <c r="B11" s="1"/>
      <c r="C11" s="1"/>
      <c r="D11" s="1"/>
      <c r="E11" s="1"/>
      <c r="F11" s="1"/>
      <c r="G11" s="1"/>
      <c r="H11" s="1"/>
      <c r="I11" s="1"/>
      <c r="J11" s="1"/>
      <c r="K11" s="1"/>
      <c r="L11" s="1"/>
      <c r="M11" s="1"/>
      <c r="N11" s="1"/>
      <c r="O11" s="1"/>
      <c r="P11" s="1"/>
      <c r="Q11" s="1"/>
      <c r="R11" s="1"/>
      <c r="S11" s="1"/>
      <c r="T11" s="1"/>
      <c r="U11" s="1"/>
      <c r="V11" s="1"/>
      <c r="W11" s="1"/>
      <c r="X11" s="1"/>
      <c r="Y11" s="1"/>
      <c r="Z11" s="1"/>
      <c r="AA11" s="1"/>
    </row>
    <row r="12" spans="1:27" ht="15.5" x14ac:dyDescent="0.35">
      <c r="A12" s="1"/>
      <c r="B12" s="1"/>
      <c r="C12" s="1"/>
      <c r="D12" s="1"/>
      <c r="E12" s="1"/>
      <c r="F12" s="1"/>
      <c r="G12" s="1"/>
      <c r="H12" s="1"/>
      <c r="I12" s="1"/>
      <c r="J12" s="1"/>
      <c r="K12" s="1"/>
      <c r="L12" s="1"/>
      <c r="M12" s="1"/>
      <c r="N12" s="1"/>
      <c r="O12" s="1"/>
      <c r="P12" s="1"/>
      <c r="Q12" s="1"/>
      <c r="R12" s="1"/>
      <c r="S12" s="1"/>
      <c r="T12" s="1"/>
      <c r="U12" s="1"/>
      <c r="V12" s="1"/>
      <c r="W12" s="1"/>
      <c r="X12" s="1"/>
      <c r="Y12" s="1"/>
      <c r="Z12" s="1"/>
      <c r="AA12" s="1"/>
    </row>
    <row r="13" spans="1:27" ht="15.5" x14ac:dyDescent="0.35">
      <c r="A13" s="1"/>
      <c r="B13" s="16"/>
      <c r="C13" s="16"/>
      <c r="D13" s="16"/>
      <c r="E13" s="16"/>
      <c r="F13" s="16"/>
      <c r="G13" s="16"/>
      <c r="H13" s="16"/>
      <c r="I13" s="1"/>
      <c r="J13" s="1"/>
      <c r="K13" s="1"/>
      <c r="L13" s="1"/>
      <c r="M13" s="1"/>
      <c r="N13" s="1"/>
      <c r="O13" s="1"/>
      <c r="P13" s="1"/>
      <c r="Q13" s="1"/>
      <c r="R13" s="1"/>
      <c r="S13" s="1"/>
      <c r="T13" s="1"/>
      <c r="U13" s="1"/>
      <c r="V13" s="1"/>
      <c r="W13" s="1"/>
      <c r="X13" s="1"/>
      <c r="Y13" s="1"/>
      <c r="Z13" s="1"/>
      <c r="AA13" s="1"/>
    </row>
    <row r="14" spans="1:27" ht="15.75" customHeight="1" x14ac:dyDescent="0.35">
      <c r="A14" s="1"/>
      <c r="B14" s="16"/>
      <c r="C14" s="16"/>
      <c r="D14" s="16"/>
      <c r="E14" s="16"/>
      <c r="F14" s="16"/>
      <c r="G14" s="16"/>
      <c r="H14" s="16"/>
      <c r="I14" s="1"/>
      <c r="J14" s="1"/>
      <c r="K14" s="1"/>
      <c r="L14" s="1"/>
      <c r="M14" s="1"/>
      <c r="N14" s="1"/>
      <c r="O14" s="1"/>
      <c r="P14" s="1"/>
      <c r="Q14" s="1"/>
      <c r="R14" s="1"/>
      <c r="S14" s="1"/>
      <c r="T14" s="1"/>
      <c r="U14" s="1"/>
      <c r="V14" s="1"/>
      <c r="W14" s="1"/>
      <c r="X14" s="1"/>
      <c r="Y14" s="1"/>
      <c r="Z14" s="1"/>
      <c r="AA14" s="1"/>
    </row>
    <row r="15" spans="1:27" ht="15.75" customHeight="1" x14ac:dyDescent="0.35">
      <c r="A15" s="1"/>
      <c r="B15" s="16"/>
      <c r="C15" s="16"/>
      <c r="D15" s="16"/>
      <c r="E15" s="16"/>
      <c r="F15" s="16"/>
      <c r="G15" s="16"/>
      <c r="H15" s="16"/>
      <c r="I15" s="1"/>
      <c r="J15" s="1"/>
      <c r="K15" s="1"/>
      <c r="L15" s="1"/>
      <c r="M15" s="1"/>
      <c r="N15" s="1"/>
      <c r="O15" s="1"/>
      <c r="P15" s="1"/>
      <c r="Q15" s="1"/>
      <c r="R15" s="1"/>
      <c r="S15" s="1"/>
      <c r="T15" s="1"/>
      <c r="U15" s="1"/>
      <c r="V15" s="1"/>
      <c r="W15" s="1"/>
      <c r="X15" s="1"/>
      <c r="Y15" s="1"/>
      <c r="Z15" s="1"/>
      <c r="AA15" s="1"/>
    </row>
    <row r="16" spans="1:27" ht="15.75" customHeight="1" x14ac:dyDescent="0.35">
      <c r="A16" s="1"/>
      <c r="B16" s="159"/>
      <c r="C16" s="141"/>
      <c r="D16" s="141"/>
      <c r="E16" s="141"/>
      <c r="F16" s="141"/>
      <c r="G16" s="141"/>
      <c r="H16" s="141"/>
      <c r="I16" s="1"/>
      <c r="J16" s="1"/>
      <c r="K16" s="1"/>
      <c r="L16" s="1"/>
      <c r="M16" s="1"/>
      <c r="N16" s="1"/>
      <c r="O16" s="1"/>
      <c r="P16" s="1"/>
      <c r="Q16" s="1"/>
      <c r="R16" s="1"/>
      <c r="S16" s="1"/>
      <c r="T16" s="1"/>
      <c r="U16" s="1"/>
      <c r="V16" s="1"/>
      <c r="W16" s="1"/>
      <c r="X16" s="1"/>
      <c r="Y16" s="1"/>
      <c r="Z16" s="1"/>
      <c r="AA16" s="1"/>
    </row>
    <row r="17" spans="1:27" ht="15.75" customHeight="1" x14ac:dyDescent="0.35">
      <c r="A17" s="1"/>
      <c r="B17" s="16"/>
      <c r="C17" s="16"/>
      <c r="D17" s="16"/>
      <c r="E17" s="16"/>
      <c r="F17" s="16"/>
      <c r="G17" s="16"/>
      <c r="H17" s="16"/>
      <c r="I17" s="1"/>
      <c r="J17" s="1"/>
      <c r="K17" s="1"/>
      <c r="L17" s="1"/>
      <c r="M17" s="1"/>
      <c r="N17" s="1"/>
      <c r="O17" s="1"/>
      <c r="P17" s="1"/>
      <c r="Q17" s="1"/>
      <c r="R17" s="1"/>
      <c r="S17" s="1"/>
      <c r="T17" s="1"/>
      <c r="U17" s="1"/>
      <c r="V17" s="1"/>
      <c r="W17" s="1"/>
      <c r="X17" s="1"/>
      <c r="Y17" s="1"/>
      <c r="Z17" s="1"/>
      <c r="AA17" s="1"/>
    </row>
    <row r="18" spans="1:27" ht="15.75" customHeight="1" x14ac:dyDescent="0.35">
      <c r="A18" s="1"/>
      <c r="B18" s="16"/>
      <c r="C18" s="16"/>
      <c r="D18" s="16"/>
      <c r="E18" s="16"/>
      <c r="F18" s="16"/>
      <c r="G18" s="16"/>
      <c r="H18" s="16"/>
      <c r="I18" s="1"/>
      <c r="J18" s="1"/>
      <c r="K18" s="1"/>
      <c r="L18" s="1"/>
      <c r="M18" s="1"/>
      <c r="N18" s="1"/>
      <c r="O18" s="1"/>
      <c r="P18" s="1"/>
      <c r="Q18" s="1"/>
      <c r="R18" s="1"/>
      <c r="S18" s="1"/>
      <c r="T18" s="1"/>
      <c r="U18" s="1"/>
      <c r="V18" s="1"/>
      <c r="W18" s="1"/>
      <c r="X18" s="1"/>
      <c r="Y18" s="1"/>
      <c r="Z18" s="1"/>
      <c r="AA18" s="1"/>
    </row>
    <row r="19" spans="1:27" ht="15.75" customHeight="1" x14ac:dyDescent="0.35">
      <c r="A19" s="1"/>
      <c r="B19" s="16"/>
      <c r="C19" s="16"/>
      <c r="D19" s="16"/>
      <c r="E19" s="16"/>
      <c r="F19" s="16"/>
      <c r="G19" s="16"/>
      <c r="H19" s="16"/>
      <c r="I19" s="1"/>
      <c r="J19" s="1"/>
      <c r="K19" s="1"/>
      <c r="L19" s="1"/>
      <c r="M19" s="1"/>
      <c r="N19" s="1"/>
      <c r="O19" s="1"/>
      <c r="P19" s="1"/>
      <c r="Q19" s="1"/>
      <c r="R19" s="1"/>
      <c r="S19" s="1"/>
      <c r="T19" s="1"/>
      <c r="U19" s="1"/>
      <c r="V19" s="1"/>
      <c r="W19" s="1"/>
      <c r="X19" s="1"/>
      <c r="Y19" s="1"/>
      <c r="Z19" s="1"/>
      <c r="AA19" s="1"/>
    </row>
    <row r="20" spans="1:27" ht="15.75" customHeight="1" x14ac:dyDescent="0.35">
      <c r="A20" s="1"/>
      <c r="B20" s="16"/>
      <c r="C20" s="16"/>
      <c r="D20" s="16"/>
      <c r="E20" s="16"/>
      <c r="F20" s="16"/>
      <c r="G20" s="16"/>
      <c r="H20" s="16"/>
      <c r="I20" s="1"/>
      <c r="J20" s="1"/>
      <c r="K20" s="1"/>
      <c r="L20" s="1"/>
      <c r="M20" s="1"/>
      <c r="N20" s="1"/>
      <c r="O20" s="1"/>
      <c r="P20" s="1"/>
      <c r="Q20" s="1"/>
      <c r="R20" s="1"/>
      <c r="S20" s="1"/>
      <c r="T20" s="1"/>
      <c r="U20" s="1"/>
      <c r="V20" s="1"/>
      <c r="W20" s="1"/>
      <c r="X20" s="1"/>
      <c r="Y20" s="1"/>
      <c r="Z20" s="1"/>
      <c r="AA20" s="1"/>
    </row>
    <row r="21" spans="1:27" ht="15.75" customHeight="1" x14ac:dyDescent="0.55000000000000004">
      <c r="A21" s="1"/>
      <c r="B21" s="1"/>
      <c r="C21" s="1"/>
      <c r="D21" s="1"/>
      <c r="E21" s="1"/>
      <c r="F21" s="1"/>
      <c r="G21" s="1"/>
      <c r="H21" s="1"/>
      <c r="I21" s="1"/>
      <c r="J21" s="1"/>
      <c r="K21" s="1"/>
      <c r="L21" s="1"/>
      <c r="M21" s="1"/>
      <c r="N21" s="1"/>
      <c r="O21" s="1"/>
      <c r="P21" s="1"/>
      <c r="Q21" s="1"/>
      <c r="R21" s="1"/>
      <c r="S21" s="1"/>
      <c r="T21" s="1"/>
      <c r="U21" s="1"/>
      <c r="V21" s="1"/>
      <c r="W21" s="1"/>
      <c r="X21" s="1"/>
      <c r="Y21" s="1"/>
      <c r="Z21" s="1"/>
      <c r="AA21" s="1"/>
    </row>
    <row r="22" spans="1:27" ht="15.75" customHeight="1" x14ac:dyDescent="0.55000000000000004">
      <c r="A22" s="1"/>
      <c r="B22" s="1"/>
      <c r="C22" s="1"/>
      <c r="D22" s="1"/>
      <c r="E22" s="1"/>
      <c r="F22" s="1"/>
      <c r="G22" s="1"/>
      <c r="H22" s="1"/>
      <c r="I22" s="1"/>
      <c r="J22" s="1"/>
      <c r="K22" s="1"/>
      <c r="L22" s="1"/>
      <c r="M22" s="1"/>
      <c r="N22" s="1"/>
      <c r="O22" s="1"/>
      <c r="P22" s="1"/>
      <c r="Q22" s="1"/>
      <c r="R22" s="1"/>
      <c r="S22" s="1"/>
      <c r="T22" s="1"/>
      <c r="U22" s="1"/>
      <c r="V22" s="1"/>
      <c r="W22" s="1"/>
      <c r="X22" s="1"/>
      <c r="Y22" s="1"/>
      <c r="Z22" s="1"/>
      <c r="AA22" s="1"/>
    </row>
    <row r="23" spans="1:27" ht="15.75" customHeight="1" x14ac:dyDescent="0.55000000000000004">
      <c r="A23" s="1"/>
      <c r="B23" s="16"/>
      <c r="C23" s="16"/>
      <c r="D23" s="16"/>
      <c r="E23" s="16"/>
      <c r="F23" s="16"/>
      <c r="G23" s="16"/>
      <c r="H23" s="16"/>
      <c r="I23" s="1"/>
      <c r="J23" s="1"/>
      <c r="K23" s="1"/>
      <c r="L23" s="1"/>
      <c r="M23" s="1"/>
      <c r="N23" s="1"/>
      <c r="O23" s="1"/>
      <c r="P23" s="1"/>
      <c r="Q23" s="1"/>
      <c r="R23" s="1"/>
      <c r="S23" s="1"/>
      <c r="T23" s="1"/>
      <c r="U23" s="1"/>
      <c r="V23" s="1"/>
      <c r="W23" s="1"/>
      <c r="X23" s="1"/>
      <c r="Y23" s="1"/>
      <c r="Z23" s="1"/>
      <c r="AA23" s="1"/>
    </row>
    <row r="24" spans="1:27" ht="15.75" customHeight="1" x14ac:dyDescent="0.55000000000000004">
      <c r="A24" s="1"/>
      <c r="B24" s="16"/>
      <c r="C24" s="16"/>
      <c r="D24" s="16"/>
      <c r="E24" s="16"/>
      <c r="F24" s="16"/>
      <c r="G24" s="16"/>
      <c r="H24" s="16"/>
      <c r="I24" s="1"/>
      <c r="J24" s="1"/>
      <c r="K24" s="1"/>
      <c r="L24" s="1"/>
      <c r="M24" s="1"/>
      <c r="N24" s="1"/>
      <c r="O24" s="1"/>
      <c r="P24" s="1"/>
      <c r="Q24" s="1"/>
      <c r="R24" s="1"/>
      <c r="S24" s="1"/>
      <c r="T24" s="1"/>
      <c r="U24" s="1"/>
      <c r="V24" s="1"/>
      <c r="W24" s="1"/>
      <c r="X24" s="1"/>
      <c r="Y24" s="1"/>
      <c r="Z24" s="1"/>
      <c r="AA24" s="1"/>
    </row>
    <row r="25" spans="1:27" ht="15.75" customHeight="1" x14ac:dyDescent="0.55000000000000004">
      <c r="A25" s="1"/>
      <c r="B25" s="16"/>
      <c r="C25" s="16"/>
      <c r="D25" s="16"/>
      <c r="E25" s="16"/>
      <c r="F25" s="16"/>
      <c r="G25" s="16"/>
      <c r="H25" s="16"/>
      <c r="I25" s="1"/>
      <c r="J25" s="1"/>
      <c r="K25" s="1"/>
      <c r="L25" s="1"/>
      <c r="M25" s="1"/>
      <c r="N25" s="1"/>
      <c r="O25" s="1"/>
      <c r="P25" s="1"/>
      <c r="Q25" s="1"/>
      <c r="R25" s="1"/>
      <c r="S25" s="1"/>
      <c r="T25" s="1"/>
      <c r="U25" s="1"/>
      <c r="V25" s="1"/>
      <c r="W25" s="1"/>
      <c r="X25" s="1"/>
      <c r="Y25" s="1"/>
      <c r="Z25" s="1"/>
      <c r="AA25" s="1"/>
    </row>
    <row r="26" spans="1:27" ht="15.75" customHeight="1" x14ac:dyDescent="0.55000000000000004">
      <c r="A26" s="1"/>
      <c r="B26" s="16"/>
      <c r="C26" s="16"/>
      <c r="D26" s="16"/>
      <c r="E26" s="16"/>
      <c r="F26" s="16"/>
      <c r="G26" s="16"/>
      <c r="H26" s="16"/>
      <c r="I26" s="1"/>
      <c r="J26" s="1"/>
      <c r="K26" s="1"/>
      <c r="L26" s="1"/>
      <c r="M26" s="1"/>
      <c r="N26" s="1"/>
      <c r="O26" s="1"/>
      <c r="P26" s="1"/>
      <c r="Q26" s="1"/>
      <c r="R26" s="1"/>
      <c r="S26" s="1"/>
      <c r="T26" s="1"/>
      <c r="U26" s="1"/>
      <c r="V26" s="1"/>
      <c r="W26" s="1"/>
      <c r="X26" s="1"/>
      <c r="Y26" s="1"/>
      <c r="Z26" s="1"/>
      <c r="AA26" s="1"/>
    </row>
    <row r="27" spans="1:27" ht="15.75" customHeight="1" x14ac:dyDescent="0.55000000000000004">
      <c r="A27" s="1"/>
      <c r="B27" s="16"/>
      <c r="C27" s="16"/>
      <c r="D27" s="16"/>
      <c r="E27" s="16"/>
      <c r="F27" s="16"/>
      <c r="G27" s="16"/>
      <c r="H27" s="16"/>
      <c r="I27" s="1"/>
      <c r="J27" s="1"/>
      <c r="K27" s="1"/>
      <c r="L27" s="1"/>
      <c r="M27" s="1"/>
      <c r="N27" s="1"/>
      <c r="O27" s="1"/>
      <c r="P27" s="1"/>
      <c r="Q27" s="1"/>
      <c r="R27" s="1"/>
      <c r="S27" s="1"/>
      <c r="T27" s="1"/>
      <c r="U27" s="1"/>
      <c r="V27" s="1"/>
      <c r="W27" s="1"/>
      <c r="X27" s="1"/>
      <c r="Y27" s="1"/>
      <c r="Z27" s="1"/>
      <c r="AA27" s="1"/>
    </row>
    <row r="28" spans="1:27" ht="15.75" customHeight="1" x14ac:dyDescent="0.55000000000000004">
      <c r="A28" s="1"/>
      <c r="B28" s="16"/>
      <c r="C28" s="16"/>
      <c r="D28" s="16"/>
      <c r="E28" s="16"/>
      <c r="F28" s="16"/>
      <c r="G28" s="16"/>
      <c r="H28" s="16"/>
      <c r="I28" s="1"/>
      <c r="J28" s="1"/>
      <c r="K28" s="1"/>
      <c r="L28" s="1"/>
      <c r="M28" s="1"/>
      <c r="N28" s="1"/>
      <c r="O28" s="1"/>
      <c r="P28" s="1"/>
      <c r="Q28" s="1"/>
      <c r="R28" s="1"/>
      <c r="S28" s="1"/>
      <c r="T28" s="1"/>
      <c r="U28" s="1"/>
      <c r="V28" s="1"/>
      <c r="W28" s="1"/>
      <c r="X28" s="1"/>
      <c r="Y28" s="1"/>
      <c r="Z28" s="1"/>
      <c r="AA28" s="1"/>
    </row>
    <row r="29" spans="1:27" ht="15.75" customHeight="1" x14ac:dyDescent="0.55000000000000004">
      <c r="A29" s="1"/>
      <c r="B29" s="1"/>
      <c r="C29" s="1"/>
      <c r="D29" s="1"/>
      <c r="E29" s="1"/>
      <c r="F29" s="1"/>
      <c r="G29" s="1"/>
      <c r="H29" s="1"/>
      <c r="I29" s="1"/>
      <c r="J29" s="1"/>
      <c r="K29" s="1"/>
      <c r="L29" s="1"/>
      <c r="M29" s="1"/>
      <c r="N29" s="1"/>
      <c r="O29" s="1"/>
      <c r="P29" s="1"/>
      <c r="Q29" s="1"/>
      <c r="R29" s="1"/>
      <c r="S29" s="1"/>
      <c r="T29" s="1"/>
      <c r="U29" s="1"/>
      <c r="V29" s="1"/>
      <c r="W29" s="1"/>
      <c r="X29" s="1"/>
      <c r="Y29" s="1"/>
      <c r="Z29" s="1"/>
      <c r="AA29" s="1"/>
    </row>
    <row r="30" spans="1:27" ht="15.75" customHeight="1" x14ac:dyDescent="0.55000000000000004">
      <c r="A30" s="1"/>
      <c r="B30" s="1"/>
      <c r="C30" s="1"/>
      <c r="D30" s="1"/>
      <c r="E30" s="1"/>
      <c r="F30" s="1"/>
      <c r="G30" s="1"/>
      <c r="H30" s="1"/>
      <c r="I30" s="1"/>
      <c r="J30" s="1"/>
      <c r="K30" s="1"/>
      <c r="L30" s="1"/>
      <c r="M30" s="1"/>
      <c r="N30" s="1"/>
      <c r="O30" s="1"/>
      <c r="P30" s="1"/>
      <c r="Q30" s="1"/>
      <c r="R30" s="1"/>
      <c r="S30" s="1"/>
      <c r="T30" s="1"/>
      <c r="U30" s="1"/>
      <c r="V30" s="1"/>
      <c r="W30" s="1"/>
      <c r="X30" s="1"/>
      <c r="Y30" s="1"/>
      <c r="Z30" s="1"/>
      <c r="AA30" s="1"/>
    </row>
    <row r="31" spans="1:27" ht="15.75" customHeight="1" x14ac:dyDescent="0.55000000000000004">
      <c r="A31" s="1"/>
      <c r="B31" s="16"/>
      <c r="C31" s="16"/>
      <c r="D31" s="16"/>
      <c r="E31" s="16"/>
      <c r="F31" s="16"/>
      <c r="G31" s="16"/>
      <c r="H31" s="16"/>
      <c r="I31" s="1"/>
      <c r="J31" s="1"/>
      <c r="K31" s="1"/>
      <c r="L31" s="1"/>
      <c r="M31" s="1"/>
      <c r="N31" s="1"/>
      <c r="O31" s="1"/>
      <c r="P31" s="1"/>
      <c r="Q31" s="1"/>
      <c r="R31" s="1"/>
      <c r="S31" s="1"/>
      <c r="T31" s="1"/>
      <c r="U31" s="1"/>
      <c r="V31" s="1"/>
      <c r="W31" s="1"/>
      <c r="X31" s="1"/>
      <c r="Y31" s="1"/>
      <c r="Z31" s="1"/>
      <c r="AA31" s="1"/>
    </row>
    <row r="32" spans="1:27" ht="15.75" customHeight="1" x14ac:dyDescent="0.55000000000000004">
      <c r="A32" s="1"/>
      <c r="B32" s="16"/>
      <c r="C32" s="16"/>
      <c r="D32" s="16"/>
      <c r="E32" s="16"/>
      <c r="F32" s="16"/>
      <c r="G32" s="16"/>
      <c r="H32" s="16"/>
      <c r="I32" s="1"/>
      <c r="J32" s="1"/>
      <c r="K32" s="1"/>
      <c r="L32" s="1"/>
      <c r="M32" s="1"/>
      <c r="N32" s="1"/>
      <c r="O32" s="1"/>
      <c r="P32" s="1"/>
      <c r="Q32" s="1"/>
      <c r="R32" s="1"/>
      <c r="S32" s="1"/>
      <c r="T32" s="1"/>
      <c r="U32" s="1"/>
      <c r="V32" s="1"/>
      <c r="W32" s="1"/>
      <c r="X32" s="1"/>
      <c r="Y32" s="1"/>
      <c r="Z32" s="1"/>
      <c r="AA32" s="1"/>
    </row>
    <row r="33" spans="1:27" ht="15.75" customHeight="1" x14ac:dyDescent="0.55000000000000004">
      <c r="A33" s="1"/>
      <c r="B33" s="16"/>
      <c r="C33" s="16"/>
      <c r="D33" s="16"/>
      <c r="E33" s="16"/>
      <c r="F33" s="16"/>
      <c r="G33" s="16"/>
      <c r="H33" s="16"/>
      <c r="I33" s="1"/>
      <c r="J33" s="1"/>
      <c r="K33" s="1"/>
      <c r="L33" s="1"/>
      <c r="M33" s="1"/>
      <c r="N33" s="1"/>
      <c r="O33" s="1"/>
      <c r="P33" s="1"/>
      <c r="Q33" s="1"/>
      <c r="R33" s="1"/>
      <c r="S33" s="1"/>
      <c r="T33" s="1"/>
      <c r="U33" s="1"/>
      <c r="V33" s="1"/>
      <c r="W33" s="1"/>
      <c r="X33" s="1"/>
      <c r="Y33" s="1"/>
      <c r="Z33" s="1"/>
      <c r="AA33" s="1"/>
    </row>
    <row r="34" spans="1:27" ht="15.75" customHeight="1" x14ac:dyDescent="0.55000000000000004">
      <c r="A34" s="1"/>
      <c r="B34" s="16"/>
      <c r="C34" s="16"/>
      <c r="D34" s="16"/>
      <c r="E34" s="16"/>
      <c r="F34" s="16"/>
      <c r="G34" s="16"/>
      <c r="H34" s="16"/>
      <c r="I34" s="1"/>
      <c r="J34" s="1"/>
      <c r="K34" s="1"/>
      <c r="L34" s="1"/>
      <c r="M34" s="1"/>
      <c r="N34" s="1"/>
      <c r="O34" s="1"/>
      <c r="P34" s="1"/>
      <c r="Q34" s="1"/>
      <c r="R34" s="1"/>
      <c r="S34" s="1"/>
      <c r="T34" s="1"/>
      <c r="U34" s="1"/>
      <c r="V34" s="1"/>
      <c r="W34" s="1"/>
      <c r="X34" s="1"/>
      <c r="Y34" s="1"/>
      <c r="Z34" s="1"/>
      <c r="AA34" s="1"/>
    </row>
    <row r="35" spans="1:27" ht="15.75" customHeight="1" x14ac:dyDescent="0.55000000000000004">
      <c r="A35" s="1"/>
      <c r="B35" s="16"/>
      <c r="C35" s="16"/>
      <c r="D35" s="16"/>
      <c r="E35" s="16"/>
      <c r="F35" s="16"/>
      <c r="G35" s="16"/>
      <c r="H35" s="16"/>
      <c r="I35" s="1"/>
      <c r="J35" s="1"/>
      <c r="K35" s="1"/>
      <c r="L35" s="1"/>
      <c r="M35" s="1"/>
      <c r="N35" s="1"/>
      <c r="O35" s="1"/>
      <c r="P35" s="1"/>
      <c r="Q35" s="1"/>
      <c r="R35" s="1"/>
      <c r="S35" s="1"/>
      <c r="T35" s="1"/>
      <c r="U35" s="1"/>
      <c r="V35" s="1"/>
      <c r="W35" s="1"/>
      <c r="X35" s="1"/>
      <c r="Y35" s="1"/>
      <c r="Z35" s="1"/>
      <c r="AA35" s="1"/>
    </row>
    <row r="36" spans="1:27" ht="15.75" customHeight="1" x14ac:dyDescent="0.55000000000000004">
      <c r="A36" s="1"/>
      <c r="B36" s="16"/>
      <c r="C36" s="16"/>
      <c r="D36" s="16"/>
      <c r="E36" s="16"/>
      <c r="F36" s="16"/>
      <c r="G36" s="16"/>
      <c r="H36" s="16"/>
      <c r="I36" s="1"/>
      <c r="J36" s="1"/>
      <c r="K36" s="1"/>
      <c r="L36" s="1"/>
      <c r="M36" s="1"/>
      <c r="N36" s="1"/>
      <c r="O36" s="1"/>
      <c r="P36" s="1"/>
      <c r="Q36" s="1"/>
      <c r="R36" s="1"/>
      <c r="S36" s="1"/>
      <c r="T36" s="1"/>
      <c r="U36" s="1"/>
      <c r="V36" s="1"/>
      <c r="W36" s="1"/>
      <c r="X36" s="1"/>
      <c r="Y36" s="1"/>
      <c r="Z36" s="1"/>
      <c r="AA36" s="1"/>
    </row>
    <row r="37" spans="1:27" ht="15.75" customHeight="1" x14ac:dyDescent="0.55000000000000004">
      <c r="A37" s="1"/>
      <c r="B37" s="16"/>
      <c r="C37" s="16"/>
      <c r="D37" s="16"/>
      <c r="E37" s="16"/>
      <c r="F37" s="16"/>
      <c r="G37" s="16"/>
      <c r="H37" s="16"/>
      <c r="I37" s="1"/>
      <c r="J37" s="1"/>
      <c r="K37" s="1"/>
      <c r="L37" s="1"/>
      <c r="M37" s="1"/>
      <c r="N37" s="1"/>
      <c r="O37" s="1"/>
      <c r="P37" s="1"/>
      <c r="Q37" s="1"/>
      <c r="R37" s="1"/>
      <c r="S37" s="1"/>
      <c r="T37" s="1"/>
      <c r="U37" s="1"/>
      <c r="V37" s="1"/>
      <c r="W37" s="1"/>
      <c r="X37" s="1"/>
      <c r="Y37" s="1"/>
      <c r="Z37" s="1"/>
      <c r="AA37" s="1"/>
    </row>
    <row r="38" spans="1:27" ht="15.75" customHeight="1" x14ac:dyDescent="0.55000000000000004">
      <c r="A38" s="1"/>
      <c r="B38" s="16"/>
      <c r="C38" s="16"/>
      <c r="D38" s="16"/>
      <c r="E38" s="16"/>
      <c r="F38" s="16"/>
      <c r="G38" s="16"/>
      <c r="H38" s="16"/>
      <c r="I38" s="1"/>
      <c r="J38" s="1"/>
      <c r="K38" s="1"/>
      <c r="L38" s="1"/>
      <c r="M38" s="1"/>
      <c r="N38" s="1"/>
      <c r="O38" s="1"/>
      <c r="P38" s="1"/>
      <c r="Q38" s="1"/>
      <c r="R38" s="1"/>
      <c r="S38" s="1"/>
      <c r="T38" s="1"/>
      <c r="U38" s="1"/>
      <c r="V38" s="1"/>
      <c r="W38" s="1"/>
      <c r="X38" s="1"/>
      <c r="Y38" s="1"/>
      <c r="Z38" s="1"/>
      <c r="AA38" s="1"/>
    </row>
    <row r="39" spans="1:27" ht="15.75" customHeight="1" x14ac:dyDescent="0.55000000000000004">
      <c r="A39" s="1"/>
      <c r="B39" s="1"/>
      <c r="C39" s="1"/>
      <c r="D39" s="1"/>
      <c r="E39" s="1"/>
      <c r="F39" s="1"/>
      <c r="G39" s="1"/>
      <c r="H39" s="1"/>
      <c r="I39" s="1"/>
      <c r="J39" s="1"/>
      <c r="K39" s="1"/>
      <c r="L39" s="1"/>
      <c r="M39" s="1"/>
      <c r="N39" s="1"/>
      <c r="O39" s="1"/>
      <c r="P39" s="1"/>
      <c r="Q39" s="1"/>
      <c r="R39" s="1"/>
      <c r="S39" s="1"/>
      <c r="T39" s="1"/>
      <c r="U39" s="1"/>
      <c r="V39" s="1"/>
      <c r="W39" s="1"/>
      <c r="X39" s="1"/>
      <c r="Y39" s="1"/>
      <c r="Z39" s="1"/>
      <c r="AA39" s="1"/>
    </row>
    <row r="40" spans="1:27" ht="15.75" customHeight="1" x14ac:dyDescent="0.55000000000000004">
      <c r="A40" s="1"/>
      <c r="B40" s="1"/>
      <c r="C40" s="1"/>
      <c r="D40" s="1"/>
      <c r="E40" s="1"/>
      <c r="F40" s="1"/>
      <c r="G40" s="1"/>
      <c r="H40" s="1"/>
      <c r="I40" s="1"/>
      <c r="J40" s="1"/>
      <c r="K40" s="1"/>
      <c r="L40" s="1"/>
      <c r="M40" s="1"/>
      <c r="N40" s="1"/>
      <c r="O40" s="1"/>
      <c r="P40" s="1"/>
      <c r="Q40" s="1"/>
      <c r="R40" s="1"/>
      <c r="S40" s="1"/>
      <c r="T40" s="1"/>
      <c r="U40" s="1"/>
      <c r="V40" s="1"/>
      <c r="W40" s="1"/>
      <c r="X40" s="1"/>
      <c r="Y40" s="1"/>
      <c r="Z40" s="1"/>
      <c r="AA40" s="1"/>
    </row>
    <row r="41" spans="1:27" ht="15.75" customHeight="1" x14ac:dyDescent="0.55000000000000004">
      <c r="A41" s="1"/>
      <c r="B41" s="1"/>
      <c r="C41" s="1"/>
      <c r="D41" s="1"/>
      <c r="E41" s="1"/>
      <c r="F41" s="1"/>
      <c r="G41" s="1"/>
      <c r="H41" s="1"/>
      <c r="I41" s="1"/>
      <c r="J41" s="1"/>
      <c r="K41" s="1"/>
      <c r="L41" s="1"/>
      <c r="M41" s="1"/>
      <c r="N41" s="1"/>
      <c r="O41" s="1"/>
      <c r="P41" s="1"/>
      <c r="Q41" s="1"/>
      <c r="R41" s="1"/>
      <c r="S41" s="1"/>
      <c r="T41" s="1"/>
      <c r="U41" s="1"/>
      <c r="V41" s="1"/>
      <c r="W41" s="1"/>
      <c r="X41" s="1"/>
      <c r="Y41" s="1"/>
      <c r="Z41" s="1"/>
      <c r="AA41" s="1"/>
    </row>
    <row r="42" spans="1:27" ht="15.75" customHeight="1" x14ac:dyDescent="0.55000000000000004">
      <c r="A42" s="1"/>
      <c r="B42" s="1"/>
      <c r="C42" s="1"/>
      <c r="D42" s="1"/>
      <c r="E42" s="1"/>
      <c r="F42" s="1"/>
      <c r="G42" s="1"/>
      <c r="H42" s="1"/>
      <c r="I42" s="1"/>
      <c r="J42" s="1"/>
      <c r="K42" s="1"/>
      <c r="L42" s="1"/>
      <c r="M42" s="1"/>
      <c r="N42" s="1"/>
      <c r="O42" s="1"/>
      <c r="P42" s="1"/>
      <c r="Q42" s="1"/>
      <c r="R42" s="1"/>
      <c r="S42" s="1"/>
      <c r="T42" s="1"/>
      <c r="U42" s="1"/>
      <c r="V42" s="1"/>
      <c r="W42" s="1"/>
      <c r="X42" s="1"/>
      <c r="Y42" s="1"/>
      <c r="Z42" s="1"/>
      <c r="AA42" s="1"/>
    </row>
    <row r="43" spans="1:27" ht="15.75" customHeight="1" x14ac:dyDescent="0.55000000000000004">
      <c r="A43" s="1"/>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15.75" customHeight="1" x14ac:dyDescent="0.55000000000000004">
      <c r="A44" s="1"/>
      <c r="B44" s="1"/>
      <c r="C44" s="1"/>
      <c r="D44" s="1"/>
      <c r="E44" s="1"/>
      <c r="F44" s="1"/>
      <c r="G44" s="1"/>
      <c r="H44" s="1"/>
      <c r="I44" s="1"/>
      <c r="J44" s="1"/>
      <c r="K44" s="1"/>
      <c r="L44" s="1"/>
      <c r="M44" s="1"/>
      <c r="N44" s="1"/>
      <c r="O44" s="1"/>
      <c r="P44" s="1"/>
      <c r="Q44" s="1"/>
      <c r="R44" s="1"/>
      <c r="S44" s="1"/>
      <c r="T44" s="1"/>
      <c r="U44" s="1"/>
      <c r="V44" s="1"/>
      <c r="W44" s="1"/>
      <c r="X44" s="1"/>
      <c r="Y44" s="1"/>
      <c r="Z44" s="1"/>
      <c r="AA44" s="1"/>
    </row>
    <row r="45" spans="1:27" ht="15.75" customHeight="1" x14ac:dyDescent="0.55000000000000004">
      <c r="A45" s="1"/>
      <c r="B45" s="1"/>
      <c r="C45" s="1"/>
      <c r="D45" s="1"/>
      <c r="E45" s="1"/>
      <c r="F45" s="1"/>
      <c r="G45" s="1"/>
      <c r="H45" s="1"/>
      <c r="I45" s="1"/>
      <c r="J45" s="1"/>
      <c r="K45" s="1"/>
      <c r="L45" s="1"/>
      <c r="M45" s="1"/>
      <c r="N45" s="1"/>
      <c r="O45" s="1"/>
      <c r="P45" s="1"/>
      <c r="Q45" s="1"/>
      <c r="R45" s="1"/>
      <c r="S45" s="1"/>
      <c r="T45" s="1"/>
      <c r="U45" s="1"/>
      <c r="V45" s="1"/>
      <c r="W45" s="1"/>
      <c r="X45" s="1"/>
      <c r="Y45" s="1"/>
      <c r="Z45" s="1"/>
      <c r="AA45" s="1"/>
    </row>
    <row r="46" spans="1:27" ht="15.75" customHeight="1" x14ac:dyDescent="0.55000000000000004">
      <c r="A46" s="1"/>
      <c r="B46" s="1"/>
      <c r="C46" s="1"/>
      <c r="D46" s="1"/>
      <c r="E46" s="1"/>
      <c r="F46" s="1"/>
      <c r="G46" s="1"/>
      <c r="H46" s="1"/>
      <c r="I46" s="1"/>
      <c r="J46" s="1"/>
      <c r="K46" s="1"/>
      <c r="L46" s="1"/>
      <c r="M46" s="1"/>
      <c r="N46" s="1"/>
      <c r="O46" s="1"/>
      <c r="P46" s="1"/>
      <c r="Q46" s="1"/>
      <c r="R46" s="1"/>
      <c r="S46" s="1"/>
      <c r="T46" s="1"/>
      <c r="U46" s="1"/>
      <c r="V46" s="1"/>
      <c r="W46" s="1"/>
      <c r="X46" s="1"/>
      <c r="Y46" s="1"/>
      <c r="Z46" s="1"/>
      <c r="AA46" s="1"/>
    </row>
    <row r="47" spans="1:27" ht="15.75" customHeight="1" x14ac:dyDescent="0.55000000000000004">
      <c r="A47" s="1"/>
      <c r="B47" s="1"/>
      <c r="C47" s="1"/>
      <c r="D47" s="1"/>
      <c r="E47" s="1"/>
      <c r="F47" s="1"/>
      <c r="G47" s="1"/>
      <c r="H47" s="1"/>
      <c r="I47" s="1"/>
      <c r="J47" s="1"/>
      <c r="K47" s="1"/>
      <c r="L47" s="1"/>
      <c r="M47" s="1"/>
      <c r="N47" s="1"/>
      <c r="O47" s="1"/>
      <c r="P47" s="1"/>
      <c r="Q47" s="1"/>
      <c r="R47" s="1"/>
      <c r="S47" s="1"/>
      <c r="T47" s="1"/>
      <c r="U47" s="1"/>
      <c r="V47" s="1"/>
      <c r="W47" s="1"/>
      <c r="X47" s="1"/>
      <c r="Y47" s="1"/>
      <c r="Z47" s="1"/>
      <c r="AA47" s="1"/>
    </row>
    <row r="48" spans="1:27" ht="15.75" customHeight="1" x14ac:dyDescent="0.55000000000000004">
      <c r="A48" s="1"/>
      <c r="B48" s="1"/>
      <c r="C48" s="1"/>
      <c r="D48" s="1"/>
      <c r="E48" s="1"/>
      <c r="F48" s="1"/>
      <c r="G48" s="1"/>
      <c r="H48" s="1"/>
      <c r="I48" s="1"/>
      <c r="J48" s="1"/>
      <c r="K48" s="1"/>
      <c r="L48" s="1"/>
      <c r="M48" s="1"/>
      <c r="N48" s="1"/>
      <c r="O48" s="1"/>
      <c r="P48" s="1"/>
      <c r="Q48" s="1"/>
      <c r="R48" s="1"/>
      <c r="S48" s="1"/>
      <c r="T48" s="1"/>
      <c r="U48" s="1"/>
      <c r="V48" s="1"/>
      <c r="W48" s="1"/>
      <c r="X48" s="1"/>
      <c r="Y48" s="1"/>
      <c r="Z48" s="1"/>
      <c r="AA48" s="1"/>
    </row>
    <row r="49" spans="1:27" ht="15.75" customHeight="1" x14ac:dyDescent="0.55000000000000004">
      <c r="A49" s="1"/>
      <c r="B49" s="1"/>
      <c r="C49" s="1"/>
      <c r="D49" s="1"/>
      <c r="E49" s="1"/>
      <c r="F49" s="1"/>
      <c r="G49" s="1"/>
      <c r="H49" s="1"/>
      <c r="I49" s="1"/>
      <c r="J49" s="1"/>
      <c r="K49" s="1"/>
      <c r="L49" s="1"/>
      <c r="M49" s="1"/>
      <c r="N49" s="1"/>
      <c r="O49" s="1"/>
      <c r="P49" s="1"/>
      <c r="Q49" s="1"/>
      <c r="R49" s="1"/>
      <c r="S49" s="1"/>
      <c r="T49" s="1"/>
      <c r="U49" s="1"/>
      <c r="V49" s="1"/>
      <c r="W49" s="1"/>
      <c r="X49" s="1"/>
      <c r="Y49" s="1"/>
      <c r="Z49" s="1"/>
      <c r="AA49" s="1"/>
    </row>
    <row r="50" spans="1:27" ht="15.75" customHeight="1" x14ac:dyDescent="0.55000000000000004">
      <c r="A50" s="1"/>
      <c r="B50" s="1"/>
      <c r="C50" s="1"/>
      <c r="D50" s="1"/>
      <c r="E50" s="1"/>
      <c r="F50" s="1"/>
      <c r="G50" s="1"/>
      <c r="H50" s="1"/>
      <c r="I50" s="1"/>
      <c r="J50" s="1"/>
      <c r="K50" s="1"/>
      <c r="L50" s="1"/>
      <c r="M50" s="1"/>
      <c r="N50" s="1"/>
      <c r="O50" s="1"/>
      <c r="P50" s="1"/>
      <c r="Q50" s="1"/>
      <c r="R50" s="1"/>
      <c r="S50" s="1"/>
      <c r="T50" s="1"/>
      <c r="U50" s="1"/>
      <c r="V50" s="1"/>
      <c r="W50" s="1"/>
      <c r="X50" s="1"/>
      <c r="Y50" s="1"/>
      <c r="Z50" s="1"/>
      <c r="AA50" s="1"/>
    </row>
    <row r="51" spans="1:27" ht="15.75" customHeight="1" x14ac:dyDescent="0.55000000000000004">
      <c r="A51" s="1"/>
      <c r="B51" s="1"/>
      <c r="C51" s="1"/>
      <c r="D51" s="1"/>
      <c r="E51" s="1"/>
      <c r="F51" s="1"/>
      <c r="G51" s="1"/>
      <c r="H51" s="1"/>
      <c r="I51" s="1"/>
      <c r="J51" s="1"/>
      <c r="K51" s="1"/>
      <c r="L51" s="1"/>
      <c r="M51" s="1"/>
      <c r="N51" s="1"/>
      <c r="O51" s="1"/>
      <c r="P51" s="1"/>
      <c r="Q51" s="1"/>
      <c r="R51" s="1"/>
      <c r="S51" s="1"/>
      <c r="T51" s="1"/>
      <c r="U51" s="1"/>
      <c r="V51" s="1"/>
      <c r="W51" s="1"/>
      <c r="X51" s="1"/>
      <c r="Y51" s="1"/>
      <c r="Z51" s="1"/>
      <c r="AA51" s="1"/>
    </row>
    <row r="52" spans="1:27" ht="15.75" customHeight="1" x14ac:dyDescent="0.55000000000000004">
      <c r="A52" s="1"/>
      <c r="B52" s="1"/>
      <c r="C52" s="1"/>
      <c r="D52" s="1"/>
      <c r="E52" s="1"/>
      <c r="F52" s="1"/>
      <c r="G52" s="1"/>
      <c r="H52" s="1"/>
      <c r="I52" s="1"/>
      <c r="J52" s="1"/>
      <c r="K52" s="1"/>
      <c r="L52" s="1"/>
      <c r="M52" s="1"/>
      <c r="N52" s="1"/>
      <c r="O52" s="1"/>
      <c r="P52" s="1"/>
      <c r="Q52" s="1"/>
      <c r="R52" s="1"/>
      <c r="S52" s="1"/>
      <c r="T52" s="1"/>
      <c r="U52" s="1"/>
      <c r="V52" s="1"/>
      <c r="W52" s="1"/>
      <c r="X52" s="1"/>
      <c r="Y52" s="1"/>
      <c r="Z52" s="1"/>
      <c r="AA52" s="1"/>
    </row>
    <row r="53" spans="1:27" ht="15.75" customHeight="1" x14ac:dyDescent="0.55000000000000004">
      <c r="A53" s="1"/>
      <c r="B53" s="1"/>
      <c r="C53" s="1"/>
      <c r="D53" s="1"/>
      <c r="E53" s="1"/>
      <c r="F53" s="1"/>
      <c r="G53" s="1"/>
      <c r="H53" s="1"/>
      <c r="I53" s="1"/>
      <c r="J53" s="1"/>
      <c r="K53" s="1"/>
      <c r="L53" s="1"/>
      <c r="M53" s="1"/>
      <c r="N53" s="1"/>
      <c r="O53" s="1"/>
      <c r="P53" s="1"/>
      <c r="Q53" s="1"/>
      <c r="R53" s="1"/>
      <c r="S53" s="1"/>
      <c r="T53" s="1"/>
      <c r="U53" s="1"/>
      <c r="V53" s="1"/>
      <c r="W53" s="1"/>
      <c r="X53" s="1"/>
      <c r="Y53" s="1"/>
      <c r="Z53" s="1"/>
      <c r="AA53" s="1"/>
    </row>
    <row r="54" spans="1:27" ht="15.75" customHeight="1" x14ac:dyDescent="0.55000000000000004">
      <c r="A54" s="1"/>
      <c r="B54" s="1"/>
      <c r="C54" s="1"/>
      <c r="D54" s="1"/>
      <c r="E54" s="1"/>
      <c r="F54" s="1"/>
      <c r="G54" s="1"/>
      <c r="H54" s="1"/>
      <c r="I54" s="1"/>
      <c r="J54" s="1"/>
      <c r="K54" s="1"/>
      <c r="L54" s="1"/>
      <c r="M54" s="1"/>
      <c r="N54" s="1"/>
      <c r="O54" s="1"/>
      <c r="P54" s="1"/>
      <c r="Q54" s="1"/>
      <c r="R54" s="1"/>
      <c r="S54" s="1"/>
      <c r="T54" s="1"/>
      <c r="U54" s="1"/>
      <c r="V54" s="1"/>
      <c r="W54" s="1"/>
      <c r="X54" s="1"/>
      <c r="Y54" s="1"/>
      <c r="Z54" s="1"/>
      <c r="AA54" s="1"/>
    </row>
    <row r="55" spans="1:27" ht="15.75" customHeight="1" x14ac:dyDescent="0.55000000000000004">
      <c r="A55" s="1"/>
      <c r="B55" s="1"/>
      <c r="C55" s="1"/>
      <c r="D55" s="1"/>
      <c r="E55" s="1"/>
      <c r="F55" s="1"/>
      <c r="G55" s="1"/>
      <c r="H55" s="1"/>
      <c r="I55" s="1"/>
      <c r="J55" s="1"/>
      <c r="K55" s="1"/>
      <c r="L55" s="1"/>
      <c r="M55" s="1"/>
      <c r="N55" s="1"/>
      <c r="O55" s="1"/>
      <c r="P55" s="1"/>
      <c r="Q55" s="1"/>
      <c r="R55" s="1"/>
      <c r="S55" s="1"/>
      <c r="T55" s="1"/>
      <c r="U55" s="1"/>
      <c r="V55" s="1"/>
      <c r="W55" s="1"/>
      <c r="X55" s="1"/>
      <c r="Y55" s="1"/>
      <c r="Z55" s="1"/>
      <c r="AA55" s="1"/>
    </row>
    <row r="56" spans="1:27" ht="15.75" customHeight="1" x14ac:dyDescent="0.55000000000000004">
      <c r="A56" s="1"/>
      <c r="B56" s="1"/>
      <c r="C56" s="1"/>
      <c r="D56" s="1"/>
      <c r="E56" s="1"/>
      <c r="F56" s="1"/>
      <c r="G56" s="1"/>
      <c r="H56" s="1"/>
      <c r="I56" s="1"/>
      <c r="J56" s="1"/>
      <c r="K56" s="1"/>
      <c r="L56" s="1"/>
      <c r="M56" s="1"/>
      <c r="N56" s="1"/>
      <c r="O56" s="1"/>
      <c r="P56" s="1"/>
      <c r="Q56" s="1"/>
      <c r="R56" s="1"/>
      <c r="S56" s="1"/>
      <c r="T56" s="1"/>
      <c r="U56" s="1"/>
      <c r="V56" s="1"/>
      <c r="W56" s="1"/>
      <c r="X56" s="1"/>
      <c r="Y56" s="1"/>
      <c r="Z56" s="1"/>
      <c r="AA56" s="1"/>
    </row>
    <row r="57" spans="1:27" ht="15.75" customHeight="1" x14ac:dyDescent="0.55000000000000004">
      <c r="A57" s="1"/>
      <c r="B57" s="1"/>
      <c r="C57" s="1"/>
      <c r="D57" s="1"/>
      <c r="E57" s="1"/>
      <c r="F57" s="1"/>
      <c r="G57" s="1"/>
      <c r="H57" s="1"/>
      <c r="I57" s="1"/>
      <c r="J57" s="1"/>
      <c r="K57" s="1"/>
      <c r="L57" s="1"/>
      <c r="M57" s="1"/>
      <c r="N57" s="1"/>
      <c r="O57" s="1"/>
      <c r="P57" s="1"/>
      <c r="Q57" s="1"/>
      <c r="R57" s="1"/>
      <c r="S57" s="1"/>
      <c r="T57" s="1"/>
      <c r="U57" s="1"/>
      <c r="V57" s="1"/>
      <c r="W57" s="1"/>
      <c r="X57" s="1"/>
      <c r="Y57" s="1"/>
      <c r="Z57" s="1"/>
      <c r="AA57" s="1"/>
    </row>
    <row r="58" spans="1:27" ht="15.75" customHeight="1" x14ac:dyDescent="0.55000000000000004">
      <c r="A58" s="1"/>
      <c r="B58" s="1"/>
      <c r="C58" s="1"/>
      <c r="D58" s="1"/>
      <c r="E58" s="1"/>
      <c r="F58" s="1"/>
      <c r="G58" s="1"/>
      <c r="H58" s="1"/>
      <c r="I58" s="1"/>
      <c r="J58" s="1"/>
      <c r="K58" s="1"/>
      <c r="L58" s="1"/>
      <c r="M58" s="1"/>
      <c r="N58" s="1"/>
      <c r="O58" s="1"/>
      <c r="P58" s="1"/>
      <c r="Q58" s="1"/>
      <c r="R58" s="1"/>
      <c r="S58" s="1"/>
      <c r="T58" s="1"/>
      <c r="U58" s="1"/>
      <c r="V58" s="1"/>
      <c r="W58" s="1"/>
      <c r="X58" s="1"/>
      <c r="Y58" s="1"/>
      <c r="Z58" s="1"/>
      <c r="AA58" s="1"/>
    </row>
    <row r="59" spans="1:27" ht="15.75" customHeight="1" x14ac:dyDescent="0.55000000000000004">
      <c r="A59" s="1"/>
      <c r="B59" s="1"/>
      <c r="C59" s="1"/>
      <c r="D59" s="1"/>
      <c r="E59" s="1"/>
      <c r="F59" s="1"/>
      <c r="G59" s="1"/>
      <c r="H59" s="1"/>
      <c r="I59" s="1"/>
      <c r="J59" s="1"/>
      <c r="K59" s="1"/>
      <c r="L59" s="1"/>
      <c r="M59" s="1"/>
      <c r="N59" s="1"/>
      <c r="O59" s="1"/>
      <c r="P59" s="1"/>
      <c r="Q59" s="1"/>
      <c r="R59" s="1"/>
      <c r="S59" s="1"/>
      <c r="T59" s="1"/>
      <c r="U59" s="1"/>
      <c r="V59" s="1"/>
      <c r="W59" s="1"/>
      <c r="X59" s="1"/>
      <c r="Y59" s="1"/>
      <c r="Z59" s="1"/>
      <c r="AA59" s="1"/>
    </row>
    <row r="60" spans="1:27" ht="15.75" customHeight="1" x14ac:dyDescent="0.55000000000000004">
      <c r="A60" s="1"/>
      <c r="B60" s="1"/>
      <c r="C60" s="1"/>
      <c r="D60" s="1"/>
      <c r="E60" s="1"/>
      <c r="F60" s="1"/>
      <c r="G60" s="1"/>
      <c r="H60" s="1"/>
      <c r="I60" s="1"/>
      <c r="J60" s="1"/>
      <c r="K60" s="1"/>
      <c r="L60" s="1"/>
      <c r="M60" s="1"/>
      <c r="N60" s="1"/>
      <c r="O60" s="1"/>
      <c r="P60" s="1"/>
      <c r="Q60" s="1"/>
      <c r="R60" s="1"/>
      <c r="S60" s="1"/>
      <c r="T60" s="1"/>
      <c r="U60" s="1"/>
      <c r="V60" s="1"/>
      <c r="W60" s="1"/>
      <c r="X60" s="1"/>
      <c r="Y60" s="1"/>
      <c r="Z60" s="1"/>
      <c r="AA60" s="1"/>
    </row>
    <row r="61" spans="1:27" ht="15.75" customHeight="1" x14ac:dyDescent="0.55000000000000004">
      <c r="A61" s="1"/>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5.75" customHeight="1" x14ac:dyDescent="0.55000000000000004">
      <c r="A62" s="1"/>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5.75" customHeight="1" x14ac:dyDescent="0.55000000000000004">
      <c r="A63" s="1"/>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5.75" customHeight="1" x14ac:dyDescent="0.55000000000000004">
      <c r="A64" s="1"/>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5.75" customHeight="1" x14ac:dyDescent="0.55000000000000004">
      <c r="A65" s="1"/>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5.75" customHeight="1" x14ac:dyDescent="0.55000000000000004">
      <c r="A66" s="1"/>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5.75" customHeight="1" x14ac:dyDescent="0.55000000000000004">
      <c r="A67" s="1"/>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5.75" customHeight="1" x14ac:dyDescent="0.55000000000000004">
      <c r="A68" s="1"/>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5.75" customHeight="1" x14ac:dyDescent="0.55000000000000004">
      <c r="A69" s="1"/>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5.75" customHeight="1" x14ac:dyDescent="0.55000000000000004">
      <c r="A70" s="1"/>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5.75" customHeight="1" x14ac:dyDescent="0.55000000000000004">
      <c r="A71" s="1"/>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5.75" customHeight="1" x14ac:dyDescent="0.55000000000000004">
      <c r="A72" s="1"/>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5.75" customHeight="1" x14ac:dyDescent="0.55000000000000004">
      <c r="A73" s="1"/>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5.75" customHeight="1" x14ac:dyDescent="0.55000000000000004">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5.75" customHeight="1" x14ac:dyDescent="0.55000000000000004">
      <c r="A75" s="1"/>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5.75" customHeight="1" x14ac:dyDescent="0.55000000000000004">
      <c r="A76" s="1"/>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5.75" customHeight="1" x14ac:dyDescent="0.55000000000000004">
      <c r="A77" s="1"/>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5.75" customHeight="1" x14ac:dyDescent="0.55000000000000004">
      <c r="A78" s="1"/>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5.75" customHeight="1" x14ac:dyDescent="0.55000000000000004">
      <c r="A79" s="1"/>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5.75" customHeight="1" x14ac:dyDescent="0.55000000000000004">
      <c r="A80" s="1"/>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5.75" customHeight="1" x14ac:dyDescent="0.55000000000000004">
      <c r="A81" s="1"/>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5.75" customHeight="1" x14ac:dyDescent="0.55000000000000004">
      <c r="A82" s="1"/>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5.75" customHeight="1" x14ac:dyDescent="0.55000000000000004">
      <c r="A83" s="1"/>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5.75" customHeight="1" x14ac:dyDescent="0.55000000000000004">
      <c r="A84" s="1"/>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5.75" customHeight="1" x14ac:dyDescent="0.55000000000000004">
      <c r="A85" s="1"/>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5.75" customHeight="1" x14ac:dyDescent="0.55000000000000004">
      <c r="A86" s="1"/>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5.75" customHeight="1" x14ac:dyDescent="0.55000000000000004">
      <c r="A87" s="1"/>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5.75" customHeight="1" x14ac:dyDescent="0.55000000000000004">
      <c r="A88" s="1"/>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5.75" customHeight="1" x14ac:dyDescent="0.55000000000000004">
      <c r="A89" s="1"/>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5.75" customHeight="1" x14ac:dyDescent="0.55000000000000004">
      <c r="A90" s="1"/>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5.75" customHeight="1" x14ac:dyDescent="0.55000000000000004">
      <c r="A91" s="1"/>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5.75" customHeight="1" x14ac:dyDescent="0.55000000000000004">
      <c r="A92" s="1"/>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5.75" customHeight="1" x14ac:dyDescent="0.55000000000000004">
      <c r="A93" s="1"/>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5.75" customHeight="1" x14ac:dyDescent="0.55000000000000004">
      <c r="A94" s="1"/>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5.75" customHeight="1" x14ac:dyDescent="0.55000000000000004">
      <c r="A95" s="1"/>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5.75" customHeight="1" x14ac:dyDescent="0.55000000000000004">
      <c r="A96" s="1"/>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5.75" customHeight="1" x14ac:dyDescent="0.55000000000000004">
      <c r="A97" s="1"/>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5.75" customHeight="1" x14ac:dyDescent="0.55000000000000004">
      <c r="A98" s="1"/>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5.75" customHeight="1" x14ac:dyDescent="0.55000000000000004">
      <c r="A99" s="1"/>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5.75" customHeight="1" x14ac:dyDescent="0.55000000000000004">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5.75" customHeight="1" x14ac:dyDescent="0.55000000000000004">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5.75" customHeight="1" x14ac:dyDescent="0.55000000000000004">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5.75" customHeight="1" x14ac:dyDescent="0.55000000000000004">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5.75" customHeight="1" x14ac:dyDescent="0.550000000000000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5.75" customHeight="1" x14ac:dyDescent="0.55000000000000004">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5.75" customHeight="1" x14ac:dyDescent="0.55000000000000004">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5.75" customHeight="1" x14ac:dyDescent="0.55000000000000004">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5.75" customHeight="1" x14ac:dyDescent="0.55000000000000004">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5.75" customHeight="1" x14ac:dyDescent="0.55000000000000004">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5.75" customHeight="1" x14ac:dyDescent="0.55000000000000004">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5.75" customHeight="1" x14ac:dyDescent="0.55000000000000004">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5.75" customHeight="1" x14ac:dyDescent="0.55000000000000004">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5.75" customHeight="1" x14ac:dyDescent="0.55000000000000004">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5.75" customHeight="1" x14ac:dyDescent="0.5500000000000000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5.75" customHeight="1" x14ac:dyDescent="0.55000000000000004">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5.75" customHeight="1" x14ac:dyDescent="0.55000000000000004">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5.75" customHeight="1" x14ac:dyDescent="0.55000000000000004">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5.75" customHeight="1" x14ac:dyDescent="0.55000000000000004">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5.75" customHeight="1" x14ac:dyDescent="0.55000000000000004">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5.75" customHeight="1" x14ac:dyDescent="0.55000000000000004">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5.75" customHeight="1" x14ac:dyDescent="0.55000000000000004">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5.75" customHeight="1" x14ac:dyDescent="0.55000000000000004">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5.75" customHeight="1" x14ac:dyDescent="0.55000000000000004">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5.75" customHeight="1" x14ac:dyDescent="0.5500000000000000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5.75" customHeight="1" x14ac:dyDescent="0.55000000000000004">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5.75" customHeight="1" x14ac:dyDescent="0.55000000000000004">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5.75" customHeight="1" x14ac:dyDescent="0.55000000000000004">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5.75" customHeight="1" x14ac:dyDescent="0.55000000000000004">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5.75" customHeight="1" x14ac:dyDescent="0.55000000000000004">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5.75" customHeight="1" x14ac:dyDescent="0.55000000000000004">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5.75" customHeight="1" x14ac:dyDescent="0.55000000000000004">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5.75" customHeight="1" x14ac:dyDescent="0.55000000000000004">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5.75" customHeight="1" x14ac:dyDescent="0.55000000000000004">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5.75" customHeight="1" x14ac:dyDescent="0.5500000000000000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5.75" customHeight="1" x14ac:dyDescent="0.55000000000000004">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5.75" customHeight="1" x14ac:dyDescent="0.55000000000000004">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5.75" customHeight="1" x14ac:dyDescent="0.55000000000000004">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5.75" customHeight="1" x14ac:dyDescent="0.55000000000000004">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5.75" customHeight="1" x14ac:dyDescent="0.55000000000000004">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5.75" customHeight="1" x14ac:dyDescent="0.55000000000000004">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5.75" customHeight="1" x14ac:dyDescent="0.55000000000000004">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5.75" customHeight="1" x14ac:dyDescent="0.55000000000000004">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5.75" customHeight="1" x14ac:dyDescent="0.55000000000000004">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5.75" customHeight="1" x14ac:dyDescent="0.5500000000000000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5.75" customHeight="1" x14ac:dyDescent="0.55000000000000004">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5.75" customHeight="1" x14ac:dyDescent="0.55000000000000004">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5.75" customHeight="1" x14ac:dyDescent="0.55000000000000004">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5.75" customHeight="1" x14ac:dyDescent="0.55000000000000004">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5.75" customHeight="1" x14ac:dyDescent="0.55000000000000004">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5.75" customHeight="1" x14ac:dyDescent="0.55000000000000004">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5.75" customHeight="1" x14ac:dyDescent="0.55000000000000004">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5.75" customHeight="1" x14ac:dyDescent="0.55000000000000004">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5.75" customHeight="1" x14ac:dyDescent="0.55000000000000004">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5.75" customHeight="1" x14ac:dyDescent="0.5500000000000000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5.75" customHeight="1" x14ac:dyDescent="0.55000000000000004">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5.75" customHeight="1" x14ac:dyDescent="0.55000000000000004">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5.75" customHeight="1" x14ac:dyDescent="0.55000000000000004">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5.75" customHeight="1" x14ac:dyDescent="0.55000000000000004">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5.75" customHeight="1" x14ac:dyDescent="0.55000000000000004">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5.75" customHeight="1" x14ac:dyDescent="0.55000000000000004">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5.75" customHeight="1" x14ac:dyDescent="0.55000000000000004">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5.75" customHeight="1" x14ac:dyDescent="0.55000000000000004">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5.75" customHeight="1" x14ac:dyDescent="0.55000000000000004">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5.75" customHeight="1" x14ac:dyDescent="0.5500000000000000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5.75" customHeight="1" x14ac:dyDescent="0.55000000000000004">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5.75" customHeight="1" x14ac:dyDescent="0.55000000000000004">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5.75" customHeight="1" x14ac:dyDescent="0.55000000000000004">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5.75" customHeight="1" x14ac:dyDescent="0.55000000000000004">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5.75" customHeight="1" x14ac:dyDescent="0.55000000000000004">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5.75" customHeight="1" x14ac:dyDescent="0.55000000000000004">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5.75" customHeight="1" x14ac:dyDescent="0.55000000000000004">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5.75" customHeight="1" x14ac:dyDescent="0.55000000000000004">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5.75" customHeight="1" x14ac:dyDescent="0.55000000000000004">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5.75" customHeight="1" x14ac:dyDescent="0.5500000000000000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5.75" customHeight="1" x14ac:dyDescent="0.55000000000000004">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5.75" customHeight="1" x14ac:dyDescent="0.55000000000000004">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5.75" customHeight="1" x14ac:dyDescent="0.55000000000000004">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5.75" customHeight="1" x14ac:dyDescent="0.55000000000000004">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5.75" customHeight="1" x14ac:dyDescent="0.55000000000000004">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5.75" customHeight="1" x14ac:dyDescent="0.55000000000000004">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5.75" customHeight="1" x14ac:dyDescent="0.55000000000000004">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5.75" customHeight="1" x14ac:dyDescent="0.55000000000000004">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5.75" customHeight="1" x14ac:dyDescent="0.55000000000000004">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5.75" customHeight="1" x14ac:dyDescent="0.5500000000000000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5.75" customHeight="1" x14ac:dyDescent="0.55000000000000004">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5.75" customHeight="1" x14ac:dyDescent="0.55000000000000004">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5.75" customHeight="1" x14ac:dyDescent="0.55000000000000004">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5.75" customHeight="1" x14ac:dyDescent="0.55000000000000004">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5.75" customHeight="1" x14ac:dyDescent="0.55000000000000004">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5.75" customHeight="1" x14ac:dyDescent="0.55000000000000004">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5.75" customHeight="1" x14ac:dyDescent="0.55000000000000004">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5.75" customHeight="1" x14ac:dyDescent="0.55000000000000004">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5.75" customHeight="1" x14ac:dyDescent="0.55000000000000004">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5.75" customHeight="1" x14ac:dyDescent="0.5500000000000000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5.75" customHeight="1" x14ac:dyDescent="0.55000000000000004">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5.75" customHeight="1" x14ac:dyDescent="0.55000000000000004">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5.75" customHeight="1" x14ac:dyDescent="0.55000000000000004">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5.75" customHeight="1" x14ac:dyDescent="0.55000000000000004">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5.75" customHeight="1" x14ac:dyDescent="0.55000000000000004">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5.75" customHeight="1" x14ac:dyDescent="0.55000000000000004">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5.75" customHeight="1" x14ac:dyDescent="0.55000000000000004">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5.75" customHeight="1" x14ac:dyDescent="0.55000000000000004">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5.75" customHeight="1" x14ac:dyDescent="0.55000000000000004">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5.75" customHeight="1" x14ac:dyDescent="0.550000000000000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5.75" customHeight="1" x14ac:dyDescent="0.55000000000000004">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5.75" customHeight="1" x14ac:dyDescent="0.55000000000000004">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5.75" customHeight="1" x14ac:dyDescent="0.55000000000000004">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5.75" customHeight="1" x14ac:dyDescent="0.55000000000000004">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5.75" customHeight="1" x14ac:dyDescent="0.55000000000000004">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5.75" customHeight="1" x14ac:dyDescent="0.55000000000000004">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5.75" customHeight="1" x14ac:dyDescent="0.55000000000000004">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5.75" customHeight="1" x14ac:dyDescent="0.55000000000000004">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5.75" customHeight="1" x14ac:dyDescent="0.55000000000000004">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5.75" customHeight="1" x14ac:dyDescent="0.5500000000000000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5.75" customHeight="1" x14ac:dyDescent="0.55000000000000004">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5.75" customHeight="1" x14ac:dyDescent="0.55000000000000004">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5.75" customHeight="1" x14ac:dyDescent="0.55000000000000004">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5.75" customHeight="1" x14ac:dyDescent="0.55000000000000004">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5.75" customHeight="1" x14ac:dyDescent="0.55000000000000004">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5.75" customHeight="1" x14ac:dyDescent="0.55000000000000004">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5.75" customHeight="1" x14ac:dyDescent="0.35">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c r="AA221" s="21"/>
    </row>
    <row r="222" spans="1:27" ht="15.75" customHeight="1" x14ac:dyDescent="0.35">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c r="AA222" s="21"/>
    </row>
    <row r="223" spans="1:27" ht="15.75" customHeight="1" x14ac:dyDescent="0.35">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c r="AA223" s="21"/>
    </row>
    <row r="224" spans="1:27" ht="15.75" customHeight="1" x14ac:dyDescent="0.35">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c r="AA224" s="21"/>
    </row>
    <row r="225" spans="1:27" ht="15.75" customHeight="1" x14ac:dyDescent="0.35">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c r="AA225" s="21"/>
    </row>
    <row r="226" spans="1:27" ht="15.75" customHeight="1" x14ac:dyDescent="0.35">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c r="AA226" s="21"/>
    </row>
    <row r="227" spans="1:27" ht="15.75" customHeight="1" x14ac:dyDescent="0.35">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c r="AA227" s="21"/>
    </row>
    <row r="228" spans="1:27" ht="15.75" customHeight="1" x14ac:dyDescent="0.35">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c r="AA228" s="21"/>
    </row>
    <row r="229" spans="1:27" ht="15.75" customHeight="1" x14ac:dyDescent="0.35">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c r="AA229" s="21"/>
    </row>
    <row r="230" spans="1:27" ht="15.75" customHeight="1" x14ac:dyDescent="0.35">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c r="AA230" s="21"/>
    </row>
    <row r="231" spans="1:27" ht="15.75" customHeight="1" x14ac:dyDescent="0.35">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c r="AA231" s="21"/>
    </row>
    <row r="232" spans="1:27" ht="15.75" customHeight="1" x14ac:dyDescent="0.35">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c r="AA232" s="21"/>
    </row>
    <row r="233" spans="1:27" ht="15.75" customHeight="1" x14ac:dyDescent="0.35">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c r="AA233" s="21"/>
    </row>
    <row r="234" spans="1:27" ht="15.75" customHeight="1" x14ac:dyDescent="0.35">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c r="AA234" s="21"/>
    </row>
    <row r="235" spans="1:27" ht="15.75" customHeight="1" x14ac:dyDescent="0.35">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c r="AA235" s="21"/>
    </row>
    <row r="236" spans="1:27" ht="15.75" customHeight="1" x14ac:dyDescent="0.35">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c r="AA236" s="21"/>
    </row>
    <row r="237" spans="1:27" ht="15.75" customHeight="1" x14ac:dyDescent="0.35">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c r="AA237" s="21"/>
    </row>
    <row r="238" spans="1:27" ht="15.75" customHeight="1" x14ac:dyDescent="0.35">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c r="AA238" s="21"/>
    </row>
    <row r="239" spans="1:27" ht="15.75" customHeight="1" x14ac:dyDescent="0.35">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c r="AA239" s="21"/>
    </row>
    <row r="240" spans="1:27" ht="15.75" customHeight="1" x14ac:dyDescent="0.35">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c r="AA240" s="21"/>
    </row>
    <row r="241" spans="1:27" ht="15.75" customHeight="1" x14ac:dyDescent="0.35">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c r="AA241" s="21"/>
    </row>
    <row r="242" spans="1:27" ht="15.75" customHeight="1" x14ac:dyDescent="0.35">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c r="AA242" s="21"/>
    </row>
    <row r="243" spans="1:27" ht="15.75" customHeight="1" x14ac:dyDescent="0.35">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c r="AA243" s="21"/>
    </row>
    <row r="244" spans="1:27" ht="15.75" customHeight="1" x14ac:dyDescent="0.35">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c r="AA244" s="21"/>
    </row>
    <row r="245" spans="1:27" ht="15.75" customHeight="1" x14ac:dyDescent="0.35">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c r="AA245" s="21"/>
    </row>
    <row r="246" spans="1:27" ht="15.75" customHeight="1" x14ac:dyDescent="0.35">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row>
    <row r="247" spans="1:27" ht="15.75" customHeight="1" x14ac:dyDescent="0.35">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c r="AA247" s="21"/>
    </row>
    <row r="248" spans="1:27" ht="15.75" customHeight="1" x14ac:dyDescent="0.35">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c r="AA248" s="21"/>
    </row>
    <row r="249" spans="1:27" ht="15.75" customHeight="1" x14ac:dyDescent="0.35">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c r="AA249" s="21"/>
    </row>
    <row r="250" spans="1:27" ht="15.75" customHeight="1" x14ac:dyDescent="0.35">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c r="AA250" s="21"/>
    </row>
    <row r="251" spans="1:27" ht="15.75" customHeight="1" x14ac:dyDescent="0.35">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c r="AA251" s="21"/>
    </row>
    <row r="252" spans="1:27" ht="15.75" customHeight="1" x14ac:dyDescent="0.35">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c r="AA252" s="21"/>
    </row>
    <row r="253" spans="1:27" ht="15.75" customHeight="1" x14ac:dyDescent="0.35">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c r="AA253" s="21"/>
    </row>
    <row r="254" spans="1:27" ht="15.75" customHeight="1" x14ac:dyDescent="0.35">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c r="AA254" s="21"/>
    </row>
    <row r="255" spans="1:27" ht="15.75" customHeight="1" x14ac:dyDescent="0.35">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c r="AA255" s="21"/>
    </row>
    <row r="256" spans="1:27" ht="15.75" customHeight="1" x14ac:dyDescent="0.35">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c r="AA256" s="21"/>
    </row>
    <row r="257" spans="1:27" ht="15.75" customHeight="1" x14ac:dyDescent="0.35">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c r="AA257" s="21"/>
    </row>
    <row r="258" spans="1:27" ht="15.75" customHeight="1" x14ac:dyDescent="0.35">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c r="AA258" s="21"/>
    </row>
    <row r="259" spans="1:27" ht="15.75" customHeight="1" x14ac:dyDescent="0.35">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c r="AA259" s="21"/>
    </row>
    <row r="260" spans="1:27" ht="15.75" customHeight="1" x14ac:dyDescent="0.35">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c r="AA260" s="21"/>
    </row>
    <row r="261" spans="1:27" ht="15.75" customHeight="1" x14ac:dyDescent="0.35">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c r="AA261" s="21"/>
    </row>
    <row r="262" spans="1:27" ht="15.75" customHeight="1" x14ac:dyDescent="0.35">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c r="AA262" s="21"/>
    </row>
    <row r="263" spans="1:27" ht="15.75" customHeight="1" x14ac:dyDescent="0.35">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c r="AA263" s="21"/>
    </row>
    <row r="264" spans="1:27" ht="15.75" customHeight="1" x14ac:dyDescent="0.35">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c r="AA264" s="21"/>
    </row>
    <row r="265" spans="1:27" ht="15.75" customHeight="1" x14ac:dyDescent="0.35">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c r="AA265" s="21"/>
    </row>
    <row r="266" spans="1:27" ht="15.75" customHeight="1" x14ac:dyDescent="0.35">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c r="AA266" s="21"/>
    </row>
    <row r="267" spans="1:27" ht="15.75" customHeight="1" x14ac:dyDescent="0.35">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c r="AA267" s="21"/>
    </row>
    <row r="268" spans="1:27" ht="15.75" customHeight="1" x14ac:dyDescent="0.35">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c r="AA268" s="21"/>
    </row>
    <row r="269" spans="1:27" ht="15.75" customHeight="1" x14ac:dyDescent="0.35">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c r="AA269" s="21"/>
    </row>
    <row r="270" spans="1:27" ht="15.75" customHeight="1" x14ac:dyDescent="0.35">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c r="AA270" s="21"/>
    </row>
    <row r="271" spans="1:27" ht="15.75" customHeight="1" x14ac:dyDescent="0.35">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c r="AA271" s="21"/>
    </row>
    <row r="272" spans="1:27" ht="15.75" customHeight="1" x14ac:dyDescent="0.35">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c r="AA272" s="21"/>
    </row>
    <row r="273" spans="1:27" ht="15.75" customHeight="1" x14ac:dyDescent="0.35">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c r="AA273" s="21"/>
    </row>
    <row r="274" spans="1:27" ht="15.75" customHeight="1" x14ac:dyDescent="0.35">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c r="AA274" s="21"/>
    </row>
    <row r="275" spans="1:27" ht="15.75" customHeight="1" x14ac:dyDescent="0.35">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c r="AA275" s="21"/>
    </row>
    <row r="276" spans="1:27" ht="15.75" customHeight="1" x14ac:dyDescent="0.35">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c r="AA276" s="21"/>
    </row>
    <row r="277" spans="1:27" ht="15.75" customHeight="1" x14ac:dyDescent="0.35">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c r="AA277" s="21"/>
    </row>
    <row r="278" spans="1:27" ht="15.75" customHeight="1" x14ac:dyDescent="0.35">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c r="AA278" s="21"/>
    </row>
    <row r="279" spans="1:27" ht="15.75" customHeight="1" x14ac:dyDescent="0.35">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c r="AA279" s="21"/>
    </row>
    <row r="280" spans="1:27" ht="15.75" customHeight="1" x14ac:dyDescent="0.35">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c r="AA280" s="21"/>
    </row>
    <row r="281" spans="1:27" ht="15.75" customHeight="1" x14ac:dyDescent="0.35">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c r="AA281" s="21"/>
    </row>
    <row r="282" spans="1:27" ht="15.75" customHeight="1" x14ac:dyDescent="0.35">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c r="AA282" s="21"/>
    </row>
    <row r="283" spans="1:27" ht="15.75" customHeight="1" x14ac:dyDescent="0.35">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c r="AA283" s="21"/>
    </row>
    <row r="284" spans="1:27" ht="15.75" customHeight="1" x14ac:dyDescent="0.35">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c r="AA284" s="21"/>
    </row>
    <row r="285" spans="1:27" ht="15.75" customHeight="1" x14ac:dyDescent="0.35">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c r="AA285" s="21"/>
    </row>
    <row r="286" spans="1:27" ht="15.75" customHeight="1" x14ac:dyDescent="0.35">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c r="AA286" s="21"/>
    </row>
    <row r="287" spans="1:27" ht="15.75" customHeight="1" x14ac:dyDescent="0.35">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c r="AA287" s="21"/>
    </row>
    <row r="288" spans="1:27" ht="15.75" customHeight="1" x14ac:dyDescent="0.35">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c r="AA288" s="21"/>
    </row>
    <row r="289" spans="1:27" ht="15.75" customHeight="1" x14ac:dyDescent="0.35">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c r="AA289" s="21"/>
    </row>
    <row r="290" spans="1:27" ht="15.75" customHeight="1" x14ac:dyDescent="0.35">
      <c r="A290" s="21"/>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c r="AA290" s="21"/>
    </row>
    <row r="291" spans="1:27" ht="15.75" customHeight="1" x14ac:dyDescent="0.35">
      <c r="A291" s="21"/>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c r="AA291" s="21"/>
    </row>
    <row r="292" spans="1:27" ht="15.75" customHeight="1" x14ac:dyDescent="0.35">
      <c r="A292" s="21"/>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c r="AA292" s="21"/>
    </row>
    <row r="293" spans="1:27" ht="15.75" customHeight="1" x14ac:dyDescent="0.35">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c r="AA293" s="21"/>
    </row>
    <row r="294" spans="1:27" ht="15.75" customHeight="1" x14ac:dyDescent="0.35">
      <c r="A294" s="21"/>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c r="AA294" s="21"/>
    </row>
    <row r="295" spans="1:27" ht="15.75" customHeight="1" x14ac:dyDescent="0.35">
      <c r="A295" s="21"/>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c r="AA295" s="21"/>
    </row>
    <row r="296" spans="1:27" ht="15.75" customHeight="1" x14ac:dyDescent="0.35">
      <c r="A296" s="21"/>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c r="AA296" s="21"/>
    </row>
    <row r="297" spans="1:27" ht="15.75" customHeight="1" x14ac:dyDescent="0.35">
      <c r="A297" s="21"/>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c r="AA297" s="21"/>
    </row>
    <row r="298" spans="1:27" ht="15.75" customHeight="1" x14ac:dyDescent="0.35">
      <c r="A298" s="21"/>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c r="AA298" s="21"/>
    </row>
    <row r="299" spans="1:27" ht="15.75" customHeight="1" x14ac:dyDescent="0.35">
      <c r="A299" s="21"/>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c r="AA299" s="21"/>
    </row>
    <row r="300" spans="1:27" ht="15.75" customHeight="1" x14ac:dyDescent="0.35">
      <c r="A300" s="21"/>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c r="AA300" s="21"/>
    </row>
    <row r="301" spans="1:27" ht="15.75" customHeight="1" x14ac:dyDescent="0.35">
      <c r="A301" s="21"/>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c r="AA301" s="21"/>
    </row>
    <row r="302" spans="1:27" ht="15.75" customHeight="1" x14ac:dyDescent="0.35">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c r="AA302" s="21"/>
    </row>
    <row r="303" spans="1:27" ht="15.75" customHeight="1" x14ac:dyDescent="0.35">
      <c r="A303" s="21"/>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c r="AA303" s="21"/>
    </row>
    <row r="304" spans="1:27" ht="15.75" customHeight="1" x14ac:dyDescent="0.35">
      <c r="A304" s="21"/>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c r="AA304" s="21"/>
    </row>
    <row r="305" spans="1:27" ht="15.75" customHeight="1" x14ac:dyDescent="0.35">
      <c r="A305" s="21"/>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c r="AA305" s="21"/>
    </row>
    <row r="306" spans="1:27" ht="15.75" customHeight="1" x14ac:dyDescent="0.35">
      <c r="A306" s="21"/>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c r="AA306" s="21"/>
    </row>
    <row r="307" spans="1:27" ht="15.75" customHeight="1" x14ac:dyDescent="0.35">
      <c r="A307" s="21"/>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c r="AA307" s="21"/>
    </row>
    <row r="308" spans="1:27" ht="15.75" customHeight="1" x14ac:dyDescent="0.35">
      <c r="A308" s="21"/>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c r="AA308" s="21"/>
    </row>
    <row r="309" spans="1:27" ht="15.75" customHeight="1" x14ac:dyDescent="0.35">
      <c r="A309" s="21"/>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c r="AA309" s="21"/>
    </row>
    <row r="310" spans="1:27" ht="15.75" customHeight="1" x14ac:dyDescent="0.35">
      <c r="A310" s="21"/>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c r="AA310" s="21"/>
    </row>
    <row r="311" spans="1:27" ht="15.75" customHeight="1" x14ac:dyDescent="0.35">
      <c r="A311" s="21"/>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c r="AA311" s="21"/>
    </row>
    <row r="312" spans="1:27" ht="15.75" customHeight="1" x14ac:dyDescent="0.35">
      <c r="A312" s="21"/>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c r="AA312" s="21"/>
    </row>
    <row r="313" spans="1:27" ht="15.75" customHeight="1" x14ac:dyDescent="0.35">
      <c r="A313" s="21"/>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c r="AA313" s="21"/>
    </row>
    <row r="314" spans="1:27" ht="15.75" customHeight="1" x14ac:dyDescent="0.35">
      <c r="A314" s="21"/>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c r="AA314" s="21"/>
    </row>
    <row r="315" spans="1:27" ht="15.75" customHeight="1" x14ac:dyDescent="0.35">
      <c r="A315" s="21"/>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c r="AA315" s="21"/>
    </row>
    <row r="316" spans="1:27" ht="15.75" customHeight="1" x14ac:dyDescent="0.35">
      <c r="A316" s="21"/>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c r="AA316" s="21"/>
    </row>
    <row r="317" spans="1:27" ht="15.75" customHeight="1" x14ac:dyDescent="0.35">
      <c r="A317" s="21"/>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c r="AA317" s="21"/>
    </row>
    <row r="318" spans="1:27" ht="15.75" customHeight="1" x14ac:dyDescent="0.35">
      <c r="A318" s="21"/>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c r="AA318" s="21"/>
    </row>
    <row r="319" spans="1:27" ht="15.75" customHeight="1" x14ac:dyDescent="0.35">
      <c r="A319" s="21"/>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c r="AA319" s="21"/>
    </row>
    <row r="320" spans="1:27" ht="15.75" customHeight="1" x14ac:dyDescent="0.35">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c r="AA320" s="21"/>
    </row>
    <row r="321" spans="1:27" ht="15.75" customHeight="1" x14ac:dyDescent="0.35">
      <c r="A321" s="21"/>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c r="AA321" s="21"/>
    </row>
    <row r="322" spans="1:27" ht="15.75" customHeight="1" x14ac:dyDescent="0.35">
      <c r="A322" s="21"/>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c r="AA322" s="21"/>
    </row>
    <row r="323" spans="1:27" ht="15.75" customHeight="1" x14ac:dyDescent="0.35">
      <c r="A323" s="21"/>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c r="AA323" s="21"/>
    </row>
    <row r="324" spans="1:27" ht="15.75" customHeight="1" x14ac:dyDescent="0.35">
      <c r="A324" s="21"/>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c r="AA324" s="21"/>
    </row>
    <row r="325" spans="1:27" ht="15.75" customHeight="1" x14ac:dyDescent="0.35">
      <c r="A325" s="21"/>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c r="AA325" s="21"/>
    </row>
    <row r="326" spans="1:27" ht="15.75" customHeight="1" x14ac:dyDescent="0.35">
      <c r="A326" s="21"/>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c r="AA326" s="21"/>
    </row>
    <row r="327" spans="1:27" ht="15.75" customHeight="1" x14ac:dyDescent="0.35">
      <c r="A327" s="21"/>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c r="AA327" s="21"/>
    </row>
    <row r="328" spans="1:27" ht="15.75" customHeight="1" x14ac:dyDescent="0.35">
      <c r="A328" s="21"/>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c r="AA328" s="21"/>
    </row>
    <row r="329" spans="1:27" ht="15.75" customHeight="1" x14ac:dyDescent="0.35">
      <c r="A329" s="21"/>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c r="AA329" s="21"/>
    </row>
    <row r="330" spans="1:27" ht="15.75" customHeight="1" x14ac:dyDescent="0.35">
      <c r="A330" s="21"/>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c r="AA330" s="21"/>
    </row>
    <row r="331" spans="1:27" ht="15.75" customHeight="1" x14ac:dyDescent="0.35">
      <c r="A331" s="21"/>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c r="AA331" s="21"/>
    </row>
    <row r="332" spans="1:27" ht="15.75" customHeight="1" x14ac:dyDescent="0.35">
      <c r="A332" s="21"/>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c r="AA332" s="21"/>
    </row>
    <row r="333" spans="1:27" ht="15.75" customHeight="1" x14ac:dyDescent="0.35">
      <c r="A333" s="21"/>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c r="AA333" s="21"/>
    </row>
    <row r="334" spans="1:27" ht="15.75" customHeight="1" x14ac:dyDescent="0.35">
      <c r="A334" s="21"/>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c r="AA334" s="21"/>
    </row>
    <row r="335" spans="1:27" ht="15.75" customHeight="1" x14ac:dyDescent="0.35">
      <c r="A335" s="21"/>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c r="AA335" s="21"/>
    </row>
    <row r="336" spans="1:27" ht="15.75" customHeight="1" x14ac:dyDescent="0.35">
      <c r="A336" s="21"/>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c r="AA336" s="21"/>
    </row>
    <row r="337" spans="1:27" ht="15.75" customHeight="1" x14ac:dyDescent="0.35">
      <c r="A337" s="21"/>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c r="AA337" s="21"/>
    </row>
    <row r="338" spans="1:27" ht="15.75" customHeight="1" x14ac:dyDescent="0.35">
      <c r="A338" s="21"/>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c r="AA338" s="21"/>
    </row>
    <row r="339" spans="1:27" ht="15.75" customHeight="1" x14ac:dyDescent="0.35">
      <c r="A339" s="21"/>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c r="AA339" s="21"/>
    </row>
    <row r="340" spans="1:27" ht="15.75" customHeight="1" x14ac:dyDescent="0.35">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c r="AA340" s="21"/>
    </row>
    <row r="341" spans="1:27" ht="15.75" customHeight="1" x14ac:dyDescent="0.35">
      <c r="A341" s="21"/>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c r="AA341" s="21"/>
    </row>
    <row r="342" spans="1:27" ht="15.75" customHeight="1" x14ac:dyDescent="0.35">
      <c r="A342" s="21"/>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c r="AA342" s="21"/>
    </row>
    <row r="343" spans="1:27" ht="15.75" customHeight="1" x14ac:dyDescent="0.35">
      <c r="A343" s="21"/>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c r="AA343" s="21"/>
    </row>
    <row r="344" spans="1:27" ht="15.75" customHeight="1" x14ac:dyDescent="0.35">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c r="AA344" s="21"/>
    </row>
    <row r="345" spans="1:27" ht="15.75" customHeight="1" x14ac:dyDescent="0.35">
      <c r="A345" s="21"/>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c r="AA345" s="21"/>
    </row>
    <row r="346" spans="1:27" ht="15.75" customHeight="1" x14ac:dyDescent="0.35">
      <c r="A346" s="21"/>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c r="AA346" s="21"/>
    </row>
    <row r="347" spans="1:27" ht="15.75" customHeight="1" x14ac:dyDescent="0.35">
      <c r="A347" s="21"/>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c r="AA347" s="21"/>
    </row>
    <row r="348" spans="1:27" ht="15.75" customHeight="1" x14ac:dyDescent="0.35">
      <c r="A348" s="21"/>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c r="AA348" s="21"/>
    </row>
    <row r="349" spans="1:27" ht="15.75" customHeight="1" x14ac:dyDescent="0.35">
      <c r="A349" s="21"/>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c r="AA349" s="21"/>
    </row>
    <row r="350" spans="1:27" ht="15.75" customHeight="1" x14ac:dyDescent="0.35">
      <c r="A350" s="21"/>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c r="AA350" s="21"/>
    </row>
    <row r="351" spans="1:27" ht="15.75" customHeight="1" x14ac:dyDescent="0.35">
      <c r="A351" s="21"/>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c r="AA351" s="21"/>
    </row>
    <row r="352" spans="1:27" ht="15.75" customHeight="1" x14ac:dyDescent="0.35">
      <c r="A352" s="21"/>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c r="AA352" s="21"/>
    </row>
    <row r="353" spans="1:27" ht="15.75" customHeight="1" x14ac:dyDescent="0.35">
      <c r="A353" s="21"/>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c r="AA353" s="21"/>
    </row>
    <row r="354" spans="1:27" ht="15.75" customHeight="1" x14ac:dyDescent="0.35">
      <c r="A354" s="21"/>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c r="AA354" s="21"/>
    </row>
    <row r="355" spans="1:27" ht="15.75" customHeight="1" x14ac:dyDescent="0.35">
      <c r="A355" s="21"/>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c r="AA355" s="21"/>
    </row>
    <row r="356" spans="1:27" ht="15.75" customHeight="1" x14ac:dyDescent="0.35">
      <c r="A356" s="21"/>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c r="AA356" s="21"/>
    </row>
    <row r="357" spans="1:27" ht="15.75" customHeight="1" x14ac:dyDescent="0.35">
      <c r="A357" s="21"/>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c r="AA357" s="21"/>
    </row>
    <row r="358" spans="1:27" ht="15.75" customHeight="1" x14ac:dyDescent="0.35">
      <c r="A358" s="21"/>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c r="AA358" s="21"/>
    </row>
    <row r="359" spans="1:27" ht="15.75" customHeight="1" x14ac:dyDescent="0.35">
      <c r="A359" s="21"/>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c r="AA359" s="21"/>
    </row>
    <row r="360" spans="1:27" ht="15.75" customHeight="1" x14ac:dyDescent="0.35">
      <c r="A360" s="21"/>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c r="AA360" s="21"/>
    </row>
    <row r="361" spans="1:27" ht="15.75" customHeight="1" x14ac:dyDescent="0.35">
      <c r="A361" s="21"/>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c r="AA361" s="21"/>
    </row>
    <row r="362" spans="1:27" ht="15.75" customHeight="1" x14ac:dyDescent="0.35">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c r="AA362" s="21"/>
    </row>
    <row r="363" spans="1:27" ht="15.75" customHeight="1" x14ac:dyDescent="0.35">
      <c r="A363" s="21"/>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c r="AA363" s="21"/>
    </row>
    <row r="364" spans="1:27" ht="15.75" customHeight="1" x14ac:dyDescent="0.35">
      <c r="A364" s="21"/>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c r="AA364" s="21"/>
    </row>
    <row r="365" spans="1:27" ht="15.75" customHeight="1" x14ac:dyDescent="0.35">
      <c r="A365" s="21"/>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c r="AA365" s="21"/>
    </row>
    <row r="366" spans="1:27" ht="15.75" customHeight="1" x14ac:dyDescent="0.35">
      <c r="A366" s="21"/>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c r="AA366" s="21"/>
    </row>
    <row r="367" spans="1:27" ht="15.75" customHeight="1" x14ac:dyDescent="0.35">
      <c r="A367" s="21"/>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c r="AA367" s="21"/>
    </row>
    <row r="368" spans="1:27" ht="15.75" customHeight="1" x14ac:dyDescent="0.35">
      <c r="A368" s="21"/>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c r="AA368" s="21"/>
    </row>
    <row r="369" spans="1:27" ht="15.75" customHeight="1" x14ac:dyDescent="0.35">
      <c r="A369" s="21"/>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c r="AA369" s="21"/>
    </row>
    <row r="370" spans="1:27" ht="15.75" customHeight="1" x14ac:dyDescent="0.35">
      <c r="A370" s="21"/>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c r="AA370" s="21"/>
    </row>
    <row r="371" spans="1:27" ht="15.75" customHeight="1" x14ac:dyDescent="0.35">
      <c r="A371" s="21"/>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c r="AA371" s="21"/>
    </row>
    <row r="372" spans="1:27" ht="15.75" customHeight="1" x14ac:dyDescent="0.35">
      <c r="A372" s="21"/>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c r="AA372" s="21"/>
    </row>
    <row r="373" spans="1:27" ht="15.75" customHeight="1" x14ac:dyDescent="0.35">
      <c r="A373" s="21"/>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c r="AA373" s="21"/>
    </row>
    <row r="374" spans="1:27" ht="15.75" customHeight="1" x14ac:dyDescent="0.35">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c r="AA374" s="21"/>
    </row>
    <row r="375" spans="1:27" ht="15.75" customHeight="1" x14ac:dyDescent="0.35">
      <c r="A375" s="21"/>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c r="AA375" s="21"/>
    </row>
    <row r="376" spans="1:27" ht="15.75" customHeight="1" x14ac:dyDescent="0.35">
      <c r="A376" s="21"/>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c r="AA376" s="21"/>
    </row>
    <row r="377" spans="1:27" ht="15.75" customHeight="1" x14ac:dyDescent="0.35">
      <c r="A377" s="21"/>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c r="AA377" s="21"/>
    </row>
    <row r="378" spans="1:27" ht="15.75" customHeight="1" x14ac:dyDescent="0.35">
      <c r="A378" s="21"/>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c r="AA378" s="21"/>
    </row>
    <row r="379" spans="1:27" ht="15.75" customHeight="1" x14ac:dyDescent="0.35">
      <c r="A379" s="21"/>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c r="AA379" s="21"/>
    </row>
    <row r="380" spans="1:27" ht="15.75" customHeight="1" x14ac:dyDescent="0.35">
      <c r="A380" s="21"/>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c r="AA380" s="21"/>
    </row>
    <row r="381" spans="1:27" ht="15.75" customHeight="1" x14ac:dyDescent="0.35">
      <c r="A381" s="21"/>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c r="AA381" s="21"/>
    </row>
    <row r="382" spans="1:27" ht="15.75" customHeight="1" x14ac:dyDescent="0.35">
      <c r="A382" s="21"/>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c r="AA382" s="21"/>
    </row>
    <row r="383" spans="1:27" ht="15.75" customHeight="1" x14ac:dyDescent="0.35">
      <c r="A383" s="21"/>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c r="AA383" s="21"/>
    </row>
    <row r="384" spans="1:27" ht="15.75" customHeight="1" x14ac:dyDescent="0.35">
      <c r="A384" s="21"/>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c r="AA384" s="21"/>
    </row>
    <row r="385" spans="1:27" ht="15.75" customHeight="1" x14ac:dyDescent="0.35">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c r="AA385" s="21"/>
    </row>
    <row r="386" spans="1:27" ht="15.75" customHeight="1" x14ac:dyDescent="0.35">
      <c r="A386" s="21"/>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c r="AA386" s="21"/>
    </row>
    <row r="387" spans="1:27" ht="15.75" customHeight="1" x14ac:dyDescent="0.35">
      <c r="A387" s="21"/>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c r="AA387" s="21"/>
    </row>
    <row r="388" spans="1:27" ht="15.75" customHeight="1" x14ac:dyDescent="0.35">
      <c r="A388" s="21"/>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c r="AA388" s="21"/>
    </row>
    <row r="389" spans="1:27" ht="15.75" customHeight="1" x14ac:dyDescent="0.35">
      <c r="A389" s="21"/>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c r="AA389" s="21"/>
    </row>
    <row r="390" spans="1:27" ht="15.75" customHeight="1" x14ac:dyDescent="0.35">
      <c r="A390" s="21"/>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c r="AA390" s="21"/>
    </row>
    <row r="391" spans="1:27" ht="15.75" customHeight="1" x14ac:dyDescent="0.35">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c r="AA391" s="21"/>
    </row>
    <row r="392" spans="1:27" ht="15.75" customHeight="1" x14ac:dyDescent="0.35">
      <c r="A392" s="21"/>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c r="AA392" s="21"/>
    </row>
    <row r="393" spans="1:27" ht="15.75" customHeight="1" x14ac:dyDescent="0.35">
      <c r="A393" s="21"/>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c r="AA393" s="21"/>
    </row>
    <row r="394" spans="1:27" ht="15.75" customHeight="1" x14ac:dyDescent="0.35">
      <c r="A394" s="21"/>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c r="AA394" s="21"/>
    </row>
    <row r="395" spans="1:27" ht="15.75" customHeight="1" x14ac:dyDescent="0.35">
      <c r="A395" s="21"/>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c r="AA395" s="21"/>
    </row>
    <row r="396" spans="1:27" ht="15.75" customHeight="1" x14ac:dyDescent="0.35">
      <c r="A396" s="21"/>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c r="AA396" s="21"/>
    </row>
    <row r="397" spans="1:27" ht="15.75" customHeight="1" x14ac:dyDescent="0.35">
      <c r="A397" s="21"/>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c r="AA397" s="21"/>
    </row>
    <row r="398" spans="1:27" ht="15.75" customHeight="1" x14ac:dyDescent="0.35">
      <c r="A398" s="21"/>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c r="AA398" s="21"/>
    </row>
    <row r="399" spans="1:27" ht="15.75" customHeight="1" x14ac:dyDescent="0.35">
      <c r="A399" s="21"/>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c r="AA399" s="21"/>
    </row>
    <row r="400" spans="1:27" ht="15.75" customHeight="1" x14ac:dyDescent="0.35">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c r="AA400" s="21"/>
    </row>
    <row r="401" spans="1:27" ht="15.75" customHeight="1" x14ac:dyDescent="0.35">
      <c r="A401" s="21"/>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c r="AA401" s="21"/>
    </row>
    <row r="402" spans="1:27" ht="15.75" customHeight="1" x14ac:dyDescent="0.35">
      <c r="A402" s="21"/>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c r="AA402" s="21"/>
    </row>
    <row r="403" spans="1:27" ht="15.75" customHeight="1" x14ac:dyDescent="0.35">
      <c r="A403" s="21"/>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c r="AA403" s="21"/>
    </row>
    <row r="404" spans="1:27" ht="15.75" customHeight="1" x14ac:dyDescent="0.35">
      <c r="A404" s="21"/>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c r="AA404" s="21"/>
    </row>
    <row r="405" spans="1:27" ht="15.75" customHeight="1" x14ac:dyDescent="0.35">
      <c r="A405" s="21"/>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c r="AA405" s="21"/>
    </row>
    <row r="406" spans="1:27" ht="15.75" customHeight="1" x14ac:dyDescent="0.35">
      <c r="A406" s="21"/>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c r="AA406" s="21"/>
    </row>
    <row r="407" spans="1:27" ht="15.75" customHeight="1" x14ac:dyDescent="0.35">
      <c r="A407" s="21"/>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c r="AA407" s="21"/>
    </row>
    <row r="408" spans="1:27" ht="15.75" customHeight="1" x14ac:dyDescent="0.35">
      <c r="A408" s="21"/>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c r="AA408" s="21"/>
    </row>
    <row r="409" spans="1:27" ht="15.75" customHeight="1" x14ac:dyDescent="0.35">
      <c r="A409" s="21"/>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c r="AA409" s="21"/>
    </row>
    <row r="410" spans="1:27" ht="15.75" customHeight="1" x14ac:dyDescent="0.35">
      <c r="A410" s="21"/>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c r="AA410" s="21"/>
    </row>
    <row r="411" spans="1:27" ht="15.75" customHeight="1" x14ac:dyDescent="0.35">
      <c r="A411" s="21"/>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c r="AA411" s="21"/>
    </row>
    <row r="412" spans="1:27" ht="15.75" customHeight="1" x14ac:dyDescent="0.35">
      <c r="A412" s="21"/>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c r="AA412" s="21"/>
    </row>
    <row r="413" spans="1:27" ht="15.75" customHeight="1" x14ac:dyDescent="0.35">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c r="AA413" s="21"/>
    </row>
    <row r="414" spans="1:27" ht="15.75" customHeight="1" x14ac:dyDescent="0.35">
      <c r="A414" s="21"/>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c r="AA414" s="21"/>
    </row>
    <row r="415" spans="1:27" ht="15.75" customHeight="1" x14ac:dyDescent="0.35">
      <c r="A415" s="21"/>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c r="AA415" s="21"/>
    </row>
    <row r="416" spans="1:27" ht="15.75" customHeight="1" x14ac:dyDescent="0.35">
      <c r="A416" s="21"/>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c r="AA416" s="21"/>
    </row>
    <row r="417" spans="1:27" ht="15.75" customHeight="1" x14ac:dyDescent="0.35">
      <c r="A417" s="21"/>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c r="AA417" s="21"/>
    </row>
    <row r="418" spans="1:27" ht="15.75" customHeight="1" x14ac:dyDescent="0.35">
      <c r="A418" s="21"/>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c r="AA418" s="21"/>
    </row>
    <row r="419" spans="1:27" ht="15.75" customHeight="1" x14ac:dyDescent="0.35">
      <c r="A419" s="21"/>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c r="AA419" s="21"/>
    </row>
    <row r="420" spans="1:27" ht="15.75" customHeight="1" x14ac:dyDescent="0.35">
      <c r="A420" s="21"/>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c r="AA420" s="21"/>
    </row>
    <row r="421" spans="1:27" ht="15.75" customHeight="1" x14ac:dyDescent="0.35">
      <c r="A421" s="21"/>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c r="AA421" s="21"/>
    </row>
    <row r="422" spans="1:27" ht="15.75" customHeight="1" x14ac:dyDescent="0.35">
      <c r="A422" s="21"/>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c r="AA422" s="21"/>
    </row>
    <row r="423" spans="1:27" ht="15.75" customHeight="1" x14ac:dyDescent="0.35">
      <c r="A423" s="21"/>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c r="AA423" s="21"/>
    </row>
    <row r="424" spans="1:27" ht="15.75" customHeight="1" x14ac:dyDescent="0.35">
      <c r="A424" s="21"/>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c r="AA424" s="21"/>
    </row>
    <row r="425" spans="1:27" ht="15.75" customHeight="1" x14ac:dyDescent="0.35">
      <c r="A425" s="21"/>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c r="AA425" s="21"/>
    </row>
    <row r="426" spans="1:27" ht="15.75" customHeight="1" x14ac:dyDescent="0.35">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c r="AA426" s="21"/>
    </row>
    <row r="427" spans="1:27" ht="15.75" customHeight="1" x14ac:dyDescent="0.35">
      <c r="A427" s="21"/>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c r="AA427" s="21"/>
    </row>
    <row r="428" spans="1:27" ht="15.75" customHeight="1" x14ac:dyDescent="0.35">
      <c r="A428" s="21"/>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c r="AA428" s="21"/>
    </row>
    <row r="429" spans="1:27" ht="15.75" customHeight="1" x14ac:dyDescent="0.35">
      <c r="A429" s="21"/>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c r="AA429" s="21"/>
    </row>
    <row r="430" spans="1:27" ht="15.75" customHeight="1" x14ac:dyDescent="0.35">
      <c r="A430" s="21"/>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c r="AA430" s="21"/>
    </row>
    <row r="431" spans="1:27" ht="15.75" customHeight="1" x14ac:dyDescent="0.35">
      <c r="A431" s="21"/>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c r="AA431" s="21"/>
    </row>
    <row r="432" spans="1:27" ht="15.75" customHeight="1" x14ac:dyDescent="0.35">
      <c r="A432" s="21"/>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c r="AA432" s="21"/>
    </row>
    <row r="433" spans="1:27" ht="15.75" customHeight="1" x14ac:dyDescent="0.35">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c r="AA433" s="21"/>
    </row>
    <row r="434" spans="1:27" ht="15.75" customHeight="1" x14ac:dyDescent="0.35">
      <c r="A434" s="21"/>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c r="AA434" s="21"/>
    </row>
    <row r="435" spans="1:27" ht="15.75" customHeight="1" x14ac:dyDescent="0.35">
      <c r="A435" s="21"/>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c r="AA435" s="21"/>
    </row>
    <row r="436" spans="1:27" ht="15.75" customHeight="1" x14ac:dyDescent="0.35">
      <c r="A436" s="21"/>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c r="AA436" s="21"/>
    </row>
    <row r="437" spans="1:27" ht="15.75" customHeight="1" x14ac:dyDescent="0.35">
      <c r="A437" s="21"/>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c r="AA437" s="21"/>
    </row>
    <row r="438" spans="1:27" ht="15.75" customHeight="1" x14ac:dyDescent="0.35">
      <c r="A438" s="21"/>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c r="AA438" s="21"/>
    </row>
    <row r="439" spans="1:27" ht="15.75" customHeight="1" x14ac:dyDescent="0.35">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c r="AA439" s="21"/>
    </row>
    <row r="440" spans="1:27" ht="15.75" customHeight="1" x14ac:dyDescent="0.35">
      <c r="A440" s="21"/>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c r="AA440" s="21"/>
    </row>
    <row r="441" spans="1:27" ht="15.75" customHeight="1" x14ac:dyDescent="0.35">
      <c r="A441" s="21"/>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c r="AA441" s="21"/>
    </row>
    <row r="442" spans="1:27" ht="15.75" customHeight="1" x14ac:dyDescent="0.35">
      <c r="A442" s="21"/>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c r="AA442" s="21"/>
    </row>
    <row r="443" spans="1:27" ht="15.75" customHeight="1" x14ac:dyDescent="0.35">
      <c r="A443" s="21"/>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c r="AA443" s="21"/>
    </row>
    <row r="444" spans="1:27" ht="15.75" customHeight="1" x14ac:dyDescent="0.35">
      <c r="A444" s="21"/>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c r="AA444" s="21"/>
    </row>
    <row r="445" spans="1:27" ht="15.75" customHeight="1" x14ac:dyDescent="0.35">
      <c r="A445" s="21"/>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c r="AA445" s="21"/>
    </row>
    <row r="446" spans="1:27" ht="15.75" customHeight="1" x14ac:dyDescent="0.35">
      <c r="A446" s="21"/>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c r="AA446" s="21"/>
    </row>
    <row r="447" spans="1:27" ht="15.75" customHeight="1" x14ac:dyDescent="0.35">
      <c r="A447" s="21"/>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c r="AA447" s="21"/>
    </row>
    <row r="448" spans="1:27" ht="15.75" customHeight="1" x14ac:dyDescent="0.35">
      <c r="A448" s="21"/>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c r="AA448" s="21"/>
    </row>
    <row r="449" spans="1:27" ht="15.75" customHeight="1" x14ac:dyDescent="0.35">
      <c r="A449" s="21"/>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c r="AA449" s="21"/>
    </row>
    <row r="450" spans="1:27" ht="15.75" customHeight="1" x14ac:dyDescent="0.35">
      <c r="A450" s="21"/>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c r="AA450" s="21"/>
    </row>
    <row r="451" spans="1:27" ht="15.75" customHeight="1" x14ac:dyDescent="0.35">
      <c r="A451" s="21"/>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c r="AA451" s="21"/>
    </row>
    <row r="452" spans="1:27" ht="15.75" customHeight="1" x14ac:dyDescent="0.35">
      <c r="A452" s="21"/>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c r="AA452" s="21"/>
    </row>
    <row r="453" spans="1:27" ht="15.75" customHeight="1" x14ac:dyDescent="0.35">
      <c r="A453" s="21"/>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c r="AA453" s="21"/>
    </row>
    <row r="454" spans="1:27" ht="15.75" customHeight="1" x14ac:dyDescent="0.35">
      <c r="A454" s="21"/>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c r="AA454" s="21"/>
    </row>
    <row r="455" spans="1:27" ht="15.75" customHeight="1" x14ac:dyDescent="0.35">
      <c r="A455" s="21"/>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c r="AA455" s="21"/>
    </row>
    <row r="456" spans="1:27" ht="15.75" customHeight="1" x14ac:dyDescent="0.35">
      <c r="A456" s="21"/>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c r="AA456" s="21"/>
    </row>
    <row r="457" spans="1:27" ht="15.75" customHeight="1" x14ac:dyDescent="0.35">
      <c r="A457" s="21"/>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c r="AA457" s="21"/>
    </row>
    <row r="458" spans="1:27" ht="15.75" customHeight="1" x14ac:dyDescent="0.35">
      <c r="A458" s="21"/>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c r="AA458" s="21"/>
    </row>
    <row r="459" spans="1:27" ht="15.75" customHeight="1" x14ac:dyDescent="0.35">
      <c r="A459" s="21"/>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c r="AA459" s="21"/>
    </row>
    <row r="460" spans="1:27" ht="15.75" customHeight="1" x14ac:dyDescent="0.35">
      <c r="A460" s="21"/>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c r="AA460" s="21"/>
    </row>
    <row r="461" spans="1:27" ht="15.75" customHeight="1" x14ac:dyDescent="0.35">
      <c r="A461" s="21"/>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c r="AA461" s="21"/>
    </row>
    <row r="462" spans="1:27" ht="15.75" customHeight="1" x14ac:dyDescent="0.35">
      <c r="A462" s="21"/>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c r="AA462" s="21"/>
    </row>
    <row r="463" spans="1:27" ht="15.75" customHeight="1" x14ac:dyDescent="0.35">
      <c r="A463" s="21"/>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c r="AA463" s="21"/>
    </row>
    <row r="464" spans="1:27" ht="15.75" customHeight="1" x14ac:dyDescent="0.35">
      <c r="A464" s="21"/>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c r="AA464" s="21"/>
    </row>
    <row r="465" spans="1:27" ht="15.75" customHeight="1" x14ac:dyDescent="0.35">
      <c r="A465" s="21"/>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c r="AA465" s="21"/>
    </row>
    <row r="466" spans="1:27" ht="15.75" customHeight="1" x14ac:dyDescent="0.35">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c r="AA466" s="21"/>
    </row>
    <row r="467" spans="1:27" ht="15.75" customHeight="1" x14ac:dyDescent="0.35">
      <c r="A467" s="21"/>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c r="AA467" s="21"/>
    </row>
    <row r="468" spans="1:27" ht="15.75" customHeight="1" x14ac:dyDescent="0.35">
      <c r="A468" s="21"/>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c r="AA468" s="21"/>
    </row>
    <row r="469" spans="1:27" ht="15.75" customHeight="1" x14ac:dyDescent="0.35">
      <c r="A469" s="21"/>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c r="AA469" s="21"/>
    </row>
    <row r="470" spans="1:27" ht="15.75" customHeight="1" x14ac:dyDescent="0.35">
      <c r="A470" s="21"/>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c r="AA470" s="21"/>
    </row>
    <row r="471" spans="1:27" ht="15.75" customHeight="1" x14ac:dyDescent="0.35">
      <c r="A471" s="21"/>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c r="AA471" s="21"/>
    </row>
    <row r="472" spans="1:27" ht="15.75" customHeight="1" x14ac:dyDescent="0.35">
      <c r="A472" s="21"/>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c r="AA472" s="21"/>
    </row>
    <row r="473" spans="1:27" ht="15.75" customHeight="1" x14ac:dyDescent="0.35">
      <c r="A473" s="21"/>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c r="AA473" s="21"/>
    </row>
    <row r="474" spans="1:27" ht="15.75" customHeight="1" x14ac:dyDescent="0.35">
      <c r="A474" s="21"/>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c r="AA474" s="21"/>
    </row>
    <row r="475" spans="1:27" ht="15.75" customHeight="1" x14ac:dyDescent="0.35">
      <c r="A475" s="21"/>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c r="AA475" s="21"/>
    </row>
    <row r="476" spans="1:27" ht="15.75" customHeight="1" x14ac:dyDescent="0.35">
      <c r="A476" s="21"/>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c r="AA476" s="21"/>
    </row>
    <row r="477" spans="1:27" ht="15.75" customHeight="1" x14ac:dyDescent="0.35">
      <c r="A477" s="21"/>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c r="AA477" s="21"/>
    </row>
    <row r="478" spans="1:27" ht="15.75" customHeight="1" x14ac:dyDescent="0.35">
      <c r="A478" s="21"/>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c r="AA478" s="21"/>
    </row>
    <row r="479" spans="1:27" ht="15.75" customHeight="1" x14ac:dyDescent="0.35">
      <c r="A479" s="21"/>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c r="AA479" s="21"/>
    </row>
    <row r="480" spans="1:27" ht="15.75" customHeight="1" x14ac:dyDescent="0.35">
      <c r="A480" s="21"/>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c r="AA480" s="21"/>
    </row>
    <row r="481" spans="1:27" ht="15.75" customHeight="1" x14ac:dyDescent="0.35">
      <c r="A481" s="21"/>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c r="AA481" s="21"/>
    </row>
    <row r="482" spans="1:27" ht="15.75" customHeight="1" x14ac:dyDescent="0.35">
      <c r="A482" s="21"/>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c r="AA482" s="21"/>
    </row>
    <row r="483" spans="1:27" ht="15.75" customHeight="1" x14ac:dyDescent="0.35">
      <c r="A483" s="21"/>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c r="AA483" s="21"/>
    </row>
    <row r="484" spans="1:27" ht="15.75" customHeight="1" x14ac:dyDescent="0.35">
      <c r="A484" s="21"/>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c r="AA484" s="21"/>
    </row>
    <row r="485" spans="1:27" ht="15.75" customHeight="1" x14ac:dyDescent="0.35">
      <c r="A485" s="21"/>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c r="AA485" s="21"/>
    </row>
    <row r="486" spans="1:27" ht="15.75" customHeight="1" x14ac:dyDescent="0.35">
      <c r="A486" s="21"/>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c r="AA486" s="21"/>
    </row>
    <row r="487" spans="1:27" ht="15.75" customHeight="1" x14ac:dyDescent="0.35">
      <c r="A487" s="21"/>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c r="AA487" s="21"/>
    </row>
    <row r="488" spans="1:27" ht="15.75" customHeight="1" x14ac:dyDescent="0.35">
      <c r="A488" s="21"/>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c r="AA488" s="21"/>
    </row>
    <row r="489" spans="1:27" ht="15.75" customHeight="1" x14ac:dyDescent="0.35">
      <c r="A489" s="21"/>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c r="AA489" s="21"/>
    </row>
    <row r="490" spans="1:27" ht="15.75" customHeight="1" x14ac:dyDescent="0.35">
      <c r="A490" s="21"/>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c r="AA490" s="21"/>
    </row>
    <row r="491" spans="1:27" ht="15.75" customHeight="1" x14ac:dyDescent="0.35">
      <c r="A491" s="21"/>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c r="AA491" s="21"/>
    </row>
    <row r="492" spans="1:27" ht="15.75" customHeight="1" x14ac:dyDescent="0.35">
      <c r="A492" s="21"/>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c r="AA492" s="21"/>
    </row>
    <row r="493" spans="1:27" ht="15.75" customHeight="1" x14ac:dyDescent="0.35">
      <c r="A493" s="21"/>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c r="AA493" s="21"/>
    </row>
    <row r="494" spans="1:27" ht="15.75" customHeight="1" x14ac:dyDescent="0.35">
      <c r="A494" s="21"/>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c r="AA494" s="21"/>
    </row>
    <row r="495" spans="1:27" ht="15.75" customHeight="1" x14ac:dyDescent="0.35">
      <c r="A495" s="21"/>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c r="AA495" s="21"/>
    </row>
    <row r="496" spans="1:27" ht="15.75" customHeight="1" x14ac:dyDescent="0.35">
      <c r="A496" s="21"/>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c r="AA496" s="21"/>
    </row>
    <row r="497" spans="1:27" ht="15.75" customHeight="1" x14ac:dyDescent="0.35">
      <c r="A497" s="21"/>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c r="AA497" s="21"/>
    </row>
    <row r="498" spans="1:27" ht="15.75" customHeight="1" x14ac:dyDescent="0.35">
      <c r="A498" s="21"/>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c r="AA498" s="21"/>
    </row>
    <row r="499" spans="1:27" ht="15.75" customHeight="1" x14ac:dyDescent="0.35">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c r="AA499" s="21"/>
    </row>
    <row r="500" spans="1:27" ht="15.75" customHeight="1" x14ac:dyDescent="0.35">
      <c r="A500" s="21"/>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c r="AA500" s="21"/>
    </row>
    <row r="501" spans="1:27" ht="15.75" customHeight="1" x14ac:dyDescent="0.35">
      <c r="A501" s="21"/>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c r="AA501" s="21"/>
    </row>
    <row r="502" spans="1:27" ht="15.75" customHeight="1" x14ac:dyDescent="0.35">
      <c r="A502" s="21"/>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c r="AA502" s="21"/>
    </row>
    <row r="503" spans="1:27" ht="15.75" customHeight="1" x14ac:dyDescent="0.35">
      <c r="A503" s="21"/>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c r="AA503" s="21"/>
    </row>
    <row r="504" spans="1:27" ht="15.75" customHeight="1" x14ac:dyDescent="0.35">
      <c r="A504" s="21"/>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c r="AA504" s="21"/>
    </row>
    <row r="505" spans="1:27" ht="15.75" customHeight="1" x14ac:dyDescent="0.35">
      <c r="A505" s="21"/>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c r="AA505" s="21"/>
    </row>
    <row r="506" spans="1:27" ht="15.75" customHeight="1" x14ac:dyDescent="0.35">
      <c r="A506" s="21"/>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c r="AA506" s="21"/>
    </row>
    <row r="507" spans="1:27" ht="15.75" customHeight="1" x14ac:dyDescent="0.35">
      <c r="A507" s="21"/>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c r="AA507" s="21"/>
    </row>
    <row r="508" spans="1:27" ht="15.75" customHeight="1" x14ac:dyDescent="0.35">
      <c r="A508" s="21"/>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c r="AA508" s="21"/>
    </row>
    <row r="509" spans="1:27" ht="15.75" customHeight="1" x14ac:dyDescent="0.35">
      <c r="A509" s="21"/>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c r="AA509" s="21"/>
    </row>
    <row r="510" spans="1:27" ht="15.75" customHeight="1" x14ac:dyDescent="0.35">
      <c r="A510" s="21"/>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c r="AA510" s="21"/>
    </row>
    <row r="511" spans="1:27" ht="15.75" customHeight="1" x14ac:dyDescent="0.35">
      <c r="A511" s="21"/>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c r="AA511" s="21"/>
    </row>
    <row r="512" spans="1:27" ht="15.75" customHeight="1" x14ac:dyDescent="0.35">
      <c r="A512" s="21"/>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c r="AA512" s="21"/>
    </row>
    <row r="513" spans="1:27" ht="15.75" customHeight="1" x14ac:dyDescent="0.35">
      <c r="A513" s="21"/>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c r="AA513" s="21"/>
    </row>
    <row r="514" spans="1:27" ht="15.75" customHeight="1" x14ac:dyDescent="0.35">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c r="AA514" s="21"/>
    </row>
    <row r="515" spans="1:27" ht="15.75" customHeight="1" x14ac:dyDescent="0.35">
      <c r="A515" s="21"/>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c r="AA515" s="21"/>
    </row>
    <row r="516" spans="1:27" ht="15.75" customHeight="1" x14ac:dyDescent="0.35">
      <c r="A516" s="21"/>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c r="AA516" s="21"/>
    </row>
    <row r="517" spans="1:27" ht="15.75" customHeight="1" x14ac:dyDescent="0.35">
      <c r="A517" s="21"/>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c r="AA517" s="21"/>
    </row>
    <row r="518" spans="1:27" ht="15.75" customHeight="1" x14ac:dyDescent="0.35">
      <c r="A518" s="21"/>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c r="AA518" s="21"/>
    </row>
    <row r="519" spans="1:27" ht="15.75" customHeight="1" x14ac:dyDescent="0.35">
      <c r="A519" s="21"/>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c r="AA519" s="21"/>
    </row>
    <row r="520" spans="1:27" ht="15.75" customHeight="1" x14ac:dyDescent="0.35">
      <c r="A520" s="21"/>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c r="AA520" s="21"/>
    </row>
    <row r="521" spans="1:27" ht="15.75" customHeight="1" x14ac:dyDescent="0.35">
      <c r="A521" s="21"/>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c r="AA521" s="21"/>
    </row>
    <row r="522" spans="1:27" ht="15.75" customHeight="1" x14ac:dyDescent="0.35">
      <c r="A522" s="21"/>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c r="AA522" s="21"/>
    </row>
    <row r="523" spans="1:27" ht="15.75" customHeight="1" x14ac:dyDescent="0.35">
      <c r="A523" s="21"/>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c r="AA523" s="21"/>
    </row>
    <row r="524" spans="1:27" ht="15.75" customHeight="1" x14ac:dyDescent="0.35">
      <c r="A524" s="21"/>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c r="AA524" s="21"/>
    </row>
    <row r="525" spans="1:27" ht="15.75" customHeight="1" x14ac:dyDescent="0.35">
      <c r="A525" s="21"/>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c r="AA525" s="21"/>
    </row>
    <row r="526" spans="1:27" ht="15.75" customHeight="1" x14ac:dyDescent="0.35">
      <c r="A526" s="21"/>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c r="AA526" s="21"/>
    </row>
    <row r="527" spans="1:27" ht="15.75" customHeight="1" x14ac:dyDescent="0.35">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c r="AA527" s="21"/>
    </row>
    <row r="528" spans="1:27" ht="15.75" customHeight="1" x14ac:dyDescent="0.35">
      <c r="A528" s="21"/>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c r="AA528" s="21"/>
    </row>
    <row r="529" spans="1:27" ht="15.75" customHeight="1" x14ac:dyDescent="0.35">
      <c r="A529" s="21"/>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c r="AA529" s="21"/>
    </row>
    <row r="530" spans="1:27" ht="15.75" customHeight="1" x14ac:dyDescent="0.35">
      <c r="A530" s="21"/>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c r="AA530" s="21"/>
    </row>
    <row r="531" spans="1:27" ht="15.75" customHeight="1" x14ac:dyDescent="0.35">
      <c r="A531" s="21"/>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c r="AA531" s="21"/>
    </row>
    <row r="532" spans="1:27" ht="15.75" customHeight="1" x14ac:dyDescent="0.35">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c r="AA532" s="21"/>
    </row>
    <row r="533" spans="1:27" ht="15.75" customHeight="1" x14ac:dyDescent="0.35">
      <c r="A533" s="21"/>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c r="AA533" s="21"/>
    </row>
    <row r="534" spans="1:27" ht="15.75" customHeight="1" x14ac:dyDescent="0.35">
      <c r="A534" s="21"/>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c r="AA534" s="21"/>
    </row>
    <row r="535" spans="1:27" ht="15.75" customHeight="1" x14ac:dyDescent="0.35">
      <c r="A535" s="21"/>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c r="AA535" s="21"/>
    </row>
    <row r="536" spans="1:27" ht="15.75" customHeight="1" x14ac:dyDescent="0.35">
      <c r="A536" s="21"/>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c r="AA536" s="21"/>
    </row>
    <row r="537" spans="1:27" ht="15.75" customHeight="1" x14ac:dyDescent="0.35">
      <c r="A537" s="21"/>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c r="AA537" s="21"/>
    </row>
    <row r="538" spans="1:27" ht="15.75" customHeight="1" x14ac:dyDescent="0.35">
      <c r="A538" s="21"/>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c r="AA538" s="21"/>
    </row>
    <row r="539" spans="1:27" ht="15.75" customHeight="1" x14ac:dyDescent="0.35">
      <c r="A539" s="21"/>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c r="AA539" s="21"/>
    </row>
    <row r="540" spans="1:27" ht="15.75" customHeight="1" x14ac:dyDescent="0.35">
      <c r="A540" s="21"/>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c r="AA540" s="21"/>
    </row>
    <row r="541" spans="1:27" ht="15.75" customHeight="1" x14ac:dyDescent="0.35">
      <c r="A541" s="21"/>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c r="AA541" s="21"/>
    </row>
    <row r="542" spans="1:27" ht="15.75" customHeight="1" x14ac:dyDescent="0.35">
      <c r="A542" s="21"/>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c r="AA542" s="21"/>
    </row>
    <row r="543" spans="1:27" ht="15.75" customHeight="1" x14ac:dyDescent="0.35">
      <c r="A543" s="21"/>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c r="AA543" s="21"/>
    </row>
    <row r="544" spans="1:27" ht="15.75" customHeight="1" x14ac:dyDescent="0.35">
      <c r="A544" s="21"/>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c r="AA544" s="21"/>
    </row>
    <row r="545" spans="1:27" ht="15.75" customHeight="1" x14ac:dyDescent="0.35">
      <c r="A545" s="21"/>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c r="AA545" s="21"/>
    </row>
    <row r="546" spans="1:27" ht="15.75" customHeight="1" x14ac:dyDescent="0.35">
      <c r="A546" s="21"/>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c r="AA546" s="21"/>
    </row>
    <row r="547" spans="1:27" ht="15.75" customHeight="1" x14ac:dyDescent="0.35">
      <c r="A547" s="21"/>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c r="AA547" s="21"/>
    </row>
    <row r="548" spans="1:27" ht="15.75" customHeight="1" x14ac:dyDescent="0.35">
      <c r="A548" s="21"/>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c r="AA548" s="21"/>
    </row>
    <row r="549" spans="1:27" ht="15.75" customHeight="1" x14ac:dyDescent="0.35">
      <c r="A549" s="21"/>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c r="AA549" s="21"/>
    </row>
    <row r="550" spans="1:27" ht="15.75" customHeight="1" x14ac:dyDescent="0.35">
      <c r="A550" s="21"/>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c r="AA550" s="21"/>
    </row>
    <row r="551" spans="1:27" ht="15.75" customHeight="1" x14ac:dyDescent="0.35">
      <c r="A551" s="21"/>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c r="AA551" s="21"/>
    </row>
    <row r="552" spans="1:27" ht="15.75" customHeight="1" x14ac:dyDescent="0.35">
      <c r="A552" s="21"/>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c r="AA552" s="21"/>
    </row>
    <row r="553" spans="1:27" ht="15.75" customHeight="1" x14ac:dyDescent="0.35">
      <c r="A553" s="21"/>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c r="AA553" s="21"/>
    </row>
    <row r="554" spans="1:27" ht="15.75" customHeight="1" x14ac:dyDescent="0.35">
      <c r="A554" s="21"/>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c r="AA554" s="21"/>
    </row>
    <row r="555" spans="1:27" ht="15.75" customHeight="1" x14ac:dyDescent="0.35">
      <c r="A555" s="21"/>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c r="AA555" s="21"/>
    </row>
    <row r="556" spans="1:27" ht="15.75" customHeight="1" x14ac:dyDescent="0.35">
      <c r="A556" s="21"/>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c r="AA556" s="21"/>
    </row>
    <row r="557" spans="1:27" ht="15.75" customHeight="1" x14ac:dyDescent="0.35">
      <c r="A557" s="21"/>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c r="AA557" s="21"/>
    </row>
    <row r="558" spans="1:27" ht="15.75" customHeight="1" x14ac:dyDescent="0.35">
      <c r="A558" s="21"/>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c r="AA558" s="21"/>
    </row>
    <row r="559" spans="1:27" ht="15.75" customHeight="1" x14ac:dyDescent="0.35">
      <c r="A559" s="21"/>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c r="AA559" s="21"/>
    </row>
    <row r="560" spans="1:27" ht="15.75" customHeight="1" x14ac:dyDescent="0.35">
      <c r="A560" s="21"/>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c r="AA560" s="21"/>
    </row>
    <row r="561" spans="1:27" ht="15.75" customHeight="1" x14ac:dyDescent="0.35">
      <c r="A561" s="21"/>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c r="AA561" s="21"/>
    </row>
    <row r="562" spans="1:27" ht="15.75" customHeight="1" x14ac:dyDescent="0.35">
      <c r="A562" s="21"/>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c r="AA562" s="21"/>
    </row>
    <row r="563" spans="1:27" ht="15.75" customHeight="1" x14ac:dyDescent="0.35">
      <c r="A563" s="21"/>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c r="AA563" s="21"/>
    </row>
    <row r="564" spans="1:27" ht="15.75" customHeight="1" x14ac:dyDescent="0.35">
      <c r="A564" s="21"/>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c r="AA564" s="21"/>
    </row>
    <row r="565" spans="1:27" ht="15.75" customHeight="1" x14ac:dyDescent="0.35">
      <c r="A565" s="21"/>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c r="AA565" s="21"/>
    </row>
    <row r="566" spans="1:27" ht="15.75" customHeight="1" x14ac:dyDescent="0.35">
      <c r="A566" s="21"/>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c r="AA566" s="21"/>
    </row>
    <row r="567" spans="1:27" ht="15.75" customHeight="1" x14ac:dyDescent="0.35">
      <c r="A567" s="21"/>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c r="AA567" s="21"/>
    </row>
    <row r="568" spans="1:27" ht="15.75" customHeight="1" x14ac:dyDescent="0.35">
      <c r="A568" s="21"/>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c r="AA568" s="21"/>
    </row>
    <row r="569" spans="1:27" ht="15.75" customHeight="1" x14ac:dyDescent="0.35">
      <c r="A569" s="21"/>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c r="AA569" s="21"/>
    </row>
    <row r="570" spans="1:27" ht="15.75" customHeight="1" x14ac:dyDescent="0.35">
      <c r="A570" s="21"/>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c r="AA570" s="21"/>
    </row>
    <row r="571" spans="1:27" ht="15.75" customHeight="1" x14ac:dyDescent="0.35">
      <c r="A571" s="21"/>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c r="AA571" s="21"/>
    </row>
    <row r="572" spans="1:27" ht="15.75" customHeight="1" x14ac:dyDescent="0.35">
      <c r="A572" s="21"/>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c r="AA572" s="21"/>
    </row>
    <row r="573" spans="1:27" ht="15.75" customHeight="1" x14ac:dyDescent="0.35">
      <c r="A573" s="21"/>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c r="AA573" s="21"/>
    </row>
    <row r="574" spans="1:27" ht="15.75" customHeight="1" x14ac:dyDescent="0.35">
      <c r="A574" s="21"/>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c r="AA574" s="21"/>
    </row>
    <row r="575" spans="1:27" ht="15.75" customHeight="1" x14ac:dyDescent="0.35">
      <c r="A575" s="21"/>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c r="AA575" s="21"/>
    </row>
    <row r="576" spans="1:27" ht="15.75" customHeight="1" x14ac:dyDescent="0.35">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c r="AA576" s="21"/>
    </row>
    <row r="577" spans="1:27" ht="15.75" customHeight="1" x14ac:dyDescent="0.35">
      <c r="A577" s="21"/>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c r="AA577" s="21"/>
    </row>
    <row r="578" spans="1:27" ht="15.75" customHeight="1" x14ac:dyDescent="0.35">
      <c r="A578" s="21"/>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c r="AA578" s="21"/>
    </row>
    <row r="579" spans="1:27" ht="15.75" customHeight="1" x14ac:dyDescent="0.35">
      <c r="A579" s="21"/>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c r="AA579" s="21"/>
    </row>
    <row r="580" spans="1:27" ht="15.75" customHeight="1" x14ac:dyDescent="0.35">
      <c r="A580" s="21"/>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c r="AA580" s="21"/>
    </row>
    <row r="581" spans="1:27" ht="15.75" customHeight="1" x14ac:dyDescent="0.35">
      <c r="A581" s="21"/>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c r="AA581" s="21"/>
    </row>
    <row r="582" spans="1:27" ht="15.75" customHeight="1" x14ac:dyDescent="0.35">
      <c r="A582" s="21"/>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c r="AA582" s="21"/>
    </row>
    <row r="583" spans="1:27" ht="15.75" customHeight="1" x14ac:dyDescent="0.35">
      <c r="A583" s="21"/>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c r="AA583" s="21"/>
    </row>
    <row r="584" spans="1:27" ht="15.75" customHeight="1" x14ac:dyDescent="0.35">
      <c r="A584" s="21"/>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c r="AA584" s="21"/>
    </row>
    <row r="585" spans="1:27" ht="15.75" customHeight="1" x14ac:dyDescent="0.35">
      <c r="A585" s="21"/>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c r="AA585" s="21"/>
    </row>
    <row r="586" spans="1:27" ht="15.75" customHeight="1" x14ac:dyDescent="0.35">
      <c r="A586" s="21"/>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c r="AA586" s="21"/>
    </row>
    <row r="587" spans="1:27" ht="15.75" customHeight="1" x14ac:dyDescent="0.35">
      <c r="A587" s="21"/>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c r="AA587" s="21"/>
    </row>
    <row r="588" spans="1:27" ht="15.75" customHeight="1" x14ac:dyDescent="0.35">
      <c r="A588" s="21"/>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c r="AA588" s="21"/>
    </row>
    <row r="589" spans="1:27" ht="15.75" customHeight="1" x14ac:dyDescent="0.35">
      <c r="A589" s="21"/>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c r="AA589" s="21"/>
    </row>
    <row r="590" spans="1:27" ht="15.75" customHeight="1" x14ac:dyDescent="0.35">
      <c r="A590" s="21"/>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c r="AA590" s="21"/>
    </row>
    <row r="591" spans="1:27" ht="15.75" customHeight="1" x14ac:dyDescent="0.35">
      <c r="A591" s="21"/>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c r="AA591" s="21"/>
    </row>
    <row r="592" spans="1:27" ht="15.75" customHeight="1" x14ac:dyDescent="0.35">
      <c r="A592" s="21"/>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c r="AA592" s="21"/>
    </row>
    <row r="593" spans="1:27" ht="15.75" customHeight="1" x14ac:dyDescent="0.35">
      <c r="A593" s="21"/>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c r="AA593" s="21"/>
    </row>
    <row r="594" spans="1:27" ht="15.75" customHeight="1" x14ac:dyDescent="0.35">
      <c r="A594" s="21"/>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c r="AA594" s="21"/>
    </row>
    <row r="595" spans="1:27" ht="15.75" customHeight="1" x14ac:dyDescent="0.35">
      <c r="A595" s="21"/>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c r="AA595" s="21"/>
    </row>
    <row r="596" spans="1:27" ht="15.75" customHeight="1" x14ac:dyDescent="0.35">
      <c r="A596" s="21"/>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c r="AA596" s="21"/>
    </row>
    <row r="597" spans="1:27" ht="15.75" customHeight="1" x14ac:dyDescent="0.35">
      <c r="A597" s="21"/>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c r="AA597" s="21"/>
    </row>
    <row r="598" spans="1:27" ht="15.75" customHeight="1" x14ac:dyDescent="0.35">
      <c r="A598" s="21"/>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c r="AA598" s="21"/>
    </row>
    <row r="599" spans="1:27" ht="15.75" customHeight="1" x14ac:dyDescent="0.35">
      <c r="A599" s="21"/>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c r="AA599" s="21"/>
    </row>
    <row r="600" spans="1:27" ht="15.75" customHeight="1" x14ac:dyDescent="0.35">
      <c r="A600" s="21"/>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c r="AA600" s="21"/>
    </row>
    <row r="601" spans="1:27" ht="15.75" customHeight="1" x14ac:dyDescent="0.35">
      <c r="A601" s="21"/>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c r="AA601" s="21"/>
    </row>
    <row r="602" spans="1:27" ht="15.75" customHeight="1" x14ac:dyDescent="0.35">
      <c r="A602" s="21"/>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c r="AA602" s="21"/>
    </row>
    <row r="603" spans="1:27" ht="15.75" customHeight="1" x14ac:dyDescent="0.35">
      <c r="A603" s="21"/>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c r="AA603" s="21"/>
    </row>
    <row r="604" spans="1:27" ht="15.75" customHeight="1" x14ac:dyDescent="0.35">
      <c r="A604" s="21"/>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c r="AA604" s="21"/>
    </row>
    <row r="605" spans="1:27" ht="15.75" customHeight="1" x14ac:dyDescent="0.35">
      <c r="A605" s="21"/>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c r="AA605" s="21"/>
    </row>
    <row r="606" spans="1:27" ht="15.75" customHeight="1" x14ac:dyDescent="0.35">
      <c r="A606" s="21"/>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c r="AA606" s="21"/>
    </row>
    <row r="607" spans="1:27" ht="15.75" customHeight="1" x14ac:dyDescent="0.35">
      <c r="A607" s="21"/>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c r="AA607" s="21"/>
    </row>
    <row r="608" spans="1:27" ht="15.75" customHeight="1" x14ac:dyDescent="0.35">
      <c r="A608" s="21"/>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c r="AA608" s="21"/>
    </row>
    <row r="609" spans="1:27" ht="15.75" customHeight="1" x14ac:dyDescent="0.35">
      <c r="A609" s="21"/>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c r="AA609" s="21"/>
    </row>
    <row r="610" spans="1:27" ht="15.75" customHeight="1" x14ac:dyDescent="0.35">
      <c r="A610" s="21"/>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c r="AA610" s="21"/>
    </row>
    <row r="611" spans="1:27" ht="15.75" customHeight="1" x14ac:dyDescent="0.35">
      <c r="A611" s="21"/>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c r="AA611" s="21"/>
    </row>
    <row r="612" spans="1:27" ht="15.75" customHeight="1" x14ac:dyDescent="0.35">
      <c r="A612" s="21"/>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c r="AA612" s="21"/>
    </row>
    <row r="613" spans="1:27" ht="15.75" customHeight="1" x14ac:dyDescent="0.35">
      <c r="A613" s="21"/>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c r="AA613" s="21"/>
    </row>
    <row r="614" spans="1:27" ht="15.75" customHeight="1" x14ac:dyDescent="0.35">
      <c r="A614" s="21"/>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c r="AA614" s="21"/>
    </row>
    <row r="615" spans="1:27" ht="15.75" customHeight="1" x14ac:dyDescent="0.35">
      <c r="A615" s="21"/>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c r="AA615" s="21"/>
    </row>
    <row r="616" spans="1:27" ht="15.75" customHeight="1" x14ac:dyDescent="0.35">
      <c r="A616" s="21"/>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c r="AA616" s="21"/>
    </row>
    <row r="617" spans="1:27" ht="15.75" customHeight="1" x14ac:dyDescent="0.35">
      <c r="A617" s="21"/>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c r="AA617" s="21"/>
    </row>
    <row r="618" spans="1:27" ht="15.75" customHeight="1" x14ac:dyDescent="0.35">
      <c r="A618" s="21"/>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c r="AA618" s="21"/>
    </row>
    <row r="619" spans="1:27" ht="15.75" customHeight="1" x14ac:dyDescent="0.35">
      <c r="A619" s="21"/>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c r="AA619" s="21"/>
    </row>
    <row r="620" spans="1:27" ht="15.75" customHeight="1" x14ac:dyDescent="0.35">
      <c r="A620" s="21"/>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c r="AA620" s="21"/>
    </row>
    <row r="621" spans="1:27" ht="15.75" customHeight="1" x14ac:dyDescent="0.35">
      <c r="A621" s="21"/>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c r="AA621" s="21"/>
    </row>
    <row r="622" spans="1:27" ht="15.75" customHeight="1" x14ac:dyDescent="0.35">
      <c r="A622" s="21"/>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c r="AA622" s="21"/>
    </row>
    <row r="623" spans="1:27" ht="15.75" customHeight="1" x14ac:dyDescent="0.35">
      <c r="A623" s="21"/>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c r="AA623" s="21"/>
    </row>
    <row r="624" spans="1:27" ht="15.75" customHeight="1" x14ac:dyDescent="0.35">
      <c r="A624" s="21"/>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c r="AA624" s="21"/>
    </row>
    <row r="625" spans="1:27" ht="15.75" customHeight="1" x14ac:dyDescent="0.35">
      <c r="A625" s="21"/>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c r="AA625" s="21"/>
    </row>
    <row r="626" spans="1:27" ht="15.75" customHeight="1" x14ac:dyDescent="0.35">
      <c r="A626" s="21"/>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c r="AA626" s="21"/>
    </row>
    <row r="627" spans="1:27" ht="15.75" customHeight="1" x14ac:dyDescent="0.35">
      <c r="A627" s="21"/>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c r="AA627" s="21"/>
    </row>
    <row r="628" spans="1:27" ht="15.75" customHeight="1" x14ac:dyDescent="0.35">
      <c r="A628" s="21"/>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c r="AA628" s="21"/>
    </row>
    <row r="629" spans="1:27" ht="15.75" customHeight="1" x14ac:dyDescent="0.35">
      <c r="A629" s="21"/>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c r="AA629" s="21"/>
    </row>
    <row r="630" spans="1:27" ht="15.75" customHeight="1" x14ac:dyDescent="0.35">
      <c r="A630" s="21"/>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c r="AA630" s="21"/>
    </row>
    <row r="631" spans="1:27" ht="15.75" customHeight="1" x14ac:dyDescent="0.35">
      <c r="A631" s="21"/>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c r="AA631" s="21"/>
    </row>
    <row r="632" spans="1:27" ht="15.75" customHeight="1" x14ac:dyDescent="0.35">
      <c r="A632" s="21"/>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c r="AA632" s="21"/>
    </row>
    <row r="633" spans="1:27" ht="15.75" customHeight="1" x14ac:dyDescent="0.35">
      <c r="A633" s="21"/>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c r="AA633" s="21"/>
    </row>
    <row r="634" spans="1:27" ht="15.75" customHeight="1" x14ac:dyDescent="0.35">
      <c r="A634" s="21"/>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c r="AA634" s="21"/>
    </row>
    <row r="635" spans="1:27" ht="15.75" customHeight="1" x14ac:dyDescent="0.35">
      <c r="A635" s="21"/>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c r="AA635" s="21"/>
    </row>
    <row r="636" spans="1:27" ht="15.75" customHeight="1" x14ac:dyDescent="0.35">
      <c r="A636" s="21"/>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c r="AA636" s="21"/>
    </row>
    <row r="637" spans="1:27" ht="15.75" customHeight="1" x14ac:dyDescent="0.35">
      <c r="A637" s="21"/>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c r="AA637" s="21"/>
    </row>
    <row r="638" spans="1:27" ht="15.75" customHeight="1" x14ac:dyDescent="0.35">
      <c r="A638" s="21"/>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c r="AA638" s="21"/>
    </row>
    <row r="639" spans="1:27" ht="15.75" customHeight="1" x14ac:dyDescent="0.35">
      <c r="A639" s="21"/>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c r="AA639" s="21"/>
    </row>
    <row r="640" spans="1:27" ht="15.75" customHeight="1" x14ac:dyDescent="0.35">
      <c r="A640" s="21"/>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c r="AA640" s="21"/>
    </row>
    <row r="641" spans="1:27" ht="15.75" customHeight="1" x14ac:dyDescent="0.35">
      <c r="A641" s="21"/>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c r="AA641" s="21"/>
    </row>
    <row r="642" spans="1:27" ht="15.75" customHeight="1" x14ac:dyDescent="0.35">
      <c r="A642" s="21"/>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c r="AA642" s="21"/>
    </row>
    <row r="643" spans="1:27" ht="15.75" customHeight="1" x14ac:dyDescent="0.35">
      <c r="A643" s="21"/>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c r="AA643" s="21"/>
    </row>
    <row r="644" spans="1:27" ht="15.75" customHeight="1" x14ac:dyDescent="0.35">
      <c r="A644" s="21"/>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c r="AA644" s="21"/>
    </row>
    <row r="645" spans="1:27" ht="15.75" customHeight="1" x14ac:dyDescent="0.35">
      <c r="A645" s="21"/>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c r="AA645" s="21"/>
    </row>
    <row r="646" spans="1:27" ht="15.75" customHeight="1" x14ac:dyDescent="0.35">
      <c r="A646" s="21"/>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c r="AA646" s="21"/>
    </row>
    <row r="647" spans="1:27" ht="15.75" customHeight="1" x14ac:dyDescent="0.35">
      <c r="A647" s="21"/>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c r="AA647" s="21"/>
    </row>
    <row r="648" spans="1:27" ht="15.75" customHeight="1" x14ac:dyDescent="0.35">
      <c r="A648" s="21"/>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c r="AA648" s="21"/>
    </row>
    <row r="649" spans="1:27" ht="15.75" customHeight="1" x14ac:dyDescent="0.35">
      <c r="A649" s="21"/>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c r="AA649" s="21"/>
    </row>
    <row r="650" spans="1:27" ht="15.75" customHeight="1" x14ac:dyDescent="0.35">
      <c r="A650" s="21"/>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c r="AA650" s="21"/>
    </row>
    <row r="651" spans="1:27" ht="15.75" customHeight="1" x14ac:dyDescent="0.35">
      <c r="A651" s="21"/>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c r="AA651" s="21"/>
    </row>
    <row r="652" spans="1:27" ht="15.75" customHeight="1" x14ac:dyDescent="0.35">
      <c r="A652" s="21"/>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c r="AA652" s="21"/>
    </row>
    <row r="653" spans="1:27" ht="15.75" customHeight="1" x14ac:dyDescent="0.35">
      <c r="A653" s="21"/>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c r="AA653" s="21"/>
    </row>
    <row r="654" spans="1:27" ht="15.75" customHeight="1" x14ac:dyDescent="0.35">
      <c r="A654" s="21"/>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c r="AA654" s="21"/>
    </row>
    <row r="655" spans="1:27" ht="15.75" customHeight="1" x14ac:dyDescent="0.35">
      <c r="A655" s="21"/>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c r="AA655" s="21"/>
    </row>
    <row r="656" spans="1:27" ht="15.75" customHeight="1" x14ac:dyDescent="0.35">
      <c r="A656" s="21"/>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c r="AA656" s="21"/>
    </row>
    <row r="657" spans="1:27" ht="15.75" customHeight="1" x14ac:dyDescent="0.35">
      <c r="A657" s="21"/>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c r="AA657" s="21"/>
    </row>
    <row r="658" spans="1:27" ht="15.75" customHeight="1" x14ac:dyDescent="0.35">
      <c r="A658" s="21"/>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c r="AA658" s="21"/>
    </row>
    <row r="659" spans="1:27" ht="15.75" customHeight="1" x14ac:dyDescent="0.35">
      <c r="A659" s="21"/>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c r="AA659" s="21"/>
    </row>
    <row r="660" spans="1:27" ht="15.75" customHeight="1" x14ac:dyDescent="0.35">
      <c r="A660" s="21"/>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c r="AA660" s="21"/>
    </row>
    <row r="661" spans="1:27" ht="15.75" customHeight="1" x14ac:dyDescent="0.35">
      <c r="A661" s="21"/>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c r="AA661" s="21"/>
    </row>
    <row r="662" spans="1:27" ht="15.75" customHeight="1" x14ac:dyDescent="0.35">
      <c r="A662" s="21"/>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c r="AA662" s="21"/>
    </row>
    <row r="663" spans="1:27" ht="15.75" customHeight="1" x14ac:dyDescent="0.35">
      <c r="A663" s="21"/>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c r="AA663" s="21"/>
    </row>
    <row r="664" spans="1:27" ht="15.75" customHeight="1" x14ac:dyDescent="0.35">
      <c r="A664" s="21"/>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c r="AA664" s="21"/>
    </row>
    <row r="665" spans="1:27" ht="15.75" customHeight="1" x14ac:dyDescent="0.35">
      <c r="A665" s="21"/>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c r="AA665" s="21"/>
    </row>
    <row r="666" spans="1:27" ht="15.75" customHeight="1" x14ac:dyDescent="0.35">
      <c r="A666" s="21"/>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c r="AA666" s="21"/>
    </row>
    <row r="667" spans="1:27" ht="15.75" customHeight="1" x14ac:dyDescent="0.35">
      <c r="A667" s="21"/>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c r="AA667" s="21"/>
    </row>
    <row r="668" spans="1:27" ht="15.75" customHeight="1" x14ac:dyDescent="0.35">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c r="AA668" s="21"/>
    </row>
    <row r="669" spans="1:27" ht="15.75" customHeight="1" x14ac:dyDescent="0.35">
      <c r="A669" s="21"/>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c r="AA669" s="21"/>
    </row>
    <row r="670" spans="1:27" ht="15.75" customHeight="1" x14ac:dyDescent="0.35">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c r="AA670" s="21"/>
    </row>
    <row r="671" spans="1:27" ht="15.75" customHeight="1" x14ac:dyDescent="0.35">
      <c r="A671" s="21"/>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c r="AA671" s="21"/>
    </row>
    <row r="672" spans="1:27" ht="15.75" customHeight="1" x14ac:dyDescent="0.35">
      <c r="A672" s="21"/>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c r="AA672" s="21"/>
    </row>
    <row r="673" spans="1:27" ht="15.75" customHeight="1" x14ac:dyDescent="0.35">
      <c r="A673" s="21"/>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c r="AA673" s="21"/>
    </row>
    <row r="674" spans="1:27" ht="15.75" customHeight="1" x14ac:dyDescent="0.35">
      <c r="A674" s="21"/>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c r="AA674" s="21"/>
    </row>
    <row r="675" spans="1:27" ht="15.75" customHeight="1" x14ac:dyDescent="0.35">
      <c r="A675" s="21"/>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c r="AA675" s="21"/>
    </row>
    <row r="676" spans="1:27" ht="15.75" customHeight="1" x14ac:dyDescent="0.35">
      <c r="A676" s="21"/>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c r="AA676" s="21"/>
    </row>
    <row r="677" spans="1:27" ht="15.75" customHeight="1" x14ac:dyDescent="0.35">
      <c r="A677" s="21"/>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c r="AA677" s="21"/>
    </row>
    <row r="678" spans="1:27" ht="15.75" customHeight="1" x14ac:dyDescent="0.35">
      <c r="A678" s="21"/>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c r="AA678" s="21"/>
    </row>
    <row r="679" spans="1:27" ht="15.75" customHeight="1" x14ac:dyDescent="0.35">
      <c r="A679" s="21"/>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c r="AA679" s="21"/>
    </row>
    <row r="680" spans="1:27" ht="15.75" customHeight="1" x14ac:dyDescent="0.35">
      <c r="A680" s="21"/>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c r="AA680" s="21"/>
    </row>
    <row r="681" spans="1:27" ht="15.75" customHeight="1" x14ac:dyDescent="0.35">
      <c r="A681" s="21"/>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c r="AA681" s="21"/>
    </row>
    <row r="682" spans="1:27" ht="15.75" customHeight="1" x14ac:dyDescent="0.35">
      <c r="A682" s="21"/>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c r="AA682" s="21"/>
    </row>
    <row r="683" spans="1:27" ht="15.75" customHeight="1" x14ac:dyDescent="0.35">
      <c r="A683" s="21"/>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c r="AA683" s="21"/>
    </row>
    <row r="684" spans="1:27" ht="15.75" customHeight="1" x14ac:dyDescent="0.35">
      <c r="A684" s="21"/>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c r="AA684" s="21"/>
    </row>
    <row r="685" spans="1:27" ht="15.75" customHeight="1" x14ac:dyDescent="0.35">
      <c r="A685" s="21"/>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c r="AA685" s="21"/>
    </row>
    <row r="686" spans="1:27" ht="15.75" customHeight="1" x14ac:dyDescent="0.35">
      <c r="A686" s="21"/>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c r="AA686" s="21"/>
    </row>
    <row r="687" spans="1:27" ht="15.75" customHeight="1" x14ac:dyDescent="0.35">
      <c r="A687" s="21"/>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c r="AA687" s="21"/>
    </row>
    <row r="688" spans="1:27" ht="15.75" customHeight="1" x14ac:dyDescent="0.35">
      <c r="A688" s="21"/>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c r="AA688" s="21"/>
    </row>
    <row r="689" spans="1:27" ht="15.75" customHeight="1" x14ac:dyDescent="0.35">
      <c r="A689" s="21"/>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c r="AA689" s="21"/>
    </row>
    <row r="690" spans="1:27" ht="15.75" customHeight="1" x14ac:dyDescent="0.35">
      <c r="A690" s="21"/>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c r="AA690" s="21"/>
    </row>
    <row r="691" spans="1:27" ht="15.75" customHeight="1" x14ac:dyDescent="0.35">
      <c r="A691" s="21"/>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c r="AA691" s="21"/>
    </row>
    <row r="692" spans="1:27" ht="15.75" customHeight="1" x14ac:dyDescent="0.35">
      <c r="A692" s="21"/>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c r="AA692" s="21"/>
    </row>
    <row r="693" spans="1:27" ht="15.75" customHeight="1" x14ac:dyDescent="0.35">
      <c r="A693" s="21"/>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c r="AA693" s="21"/>
    </row>
    <row r="694" spans="1:27" ht="15.75" customHeight="1" x14ac:dyDescent="0.35">
      <c r="A694" s="21"/>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c r="AA694" s="21"/>
    </row>
    <row r="695" spans="1:27" ht="15.75" customHeight="1" x14ac:dyDescent="0.35">
      <c r="A695" s="21"/>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c r="AA695" s="21"/>
    </row>
    <row r="696" spans="1:27" ht="15.75" customHeight="1" x14ac:dyDescent="0.35">
      <c r="A696" s="21"/>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c r="AA696" s="21"/>
    </row>
    <row r="697" spans="1:27" ht="15.75" customHeight="1" x14ac:dyDescent="0.35">
      <c r="A697" s="21"/>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c r="AA697" s="21"/>
    </row>
    <row r="698" spans="1:27" ht="15.75" customHeight="1" x14ac:dyDescent="0.35">
      <c r="A698" s="21"/>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c r="AA698" s="21"/>
    </row>
    <row r="699" spans="1:27" ht="15.75" customHeight="1" x14ac:dyDescent="0.35">
      <c r="A699" s="21"/>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c r="AA699" s="21"/>
    </row>
    <row r="700" spans="1:27" ht="15.75" customHeight="1" x14ac:dyDescent="0.35">
      <c r="A700" s="21"/>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c r="AA700" s="21"/>
    </row>
    <row r="701" spans="1:27" ht="15.75" customHeight="1" x14ac:dyDescent="0.35">
      <c r="A701" s="21"/>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c r="AA701" s="21"/>
    </row>
    <row r="702" spans="1:27" ht="15.75" customHeight="1" x14ac:dyDescent="0.35">
      <c r="A702" s="21"/>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c r="AA702" s="21"/>
    </row>
    <row r="703" spans="1:27" ht="15.75" customHeight="1" x14ac:dyDescent="0.35">
      <c r="A703" s="21"/>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c r="AA703" s="21"/>
    </row>
    <row r="704" spans="1:27" ht="15.75" customHeight="1" x14ac:dyDescent="0.35">
      <c r="A704" s="21"/>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c r="AA704" s="21"/>
    </row>
    <row r="705" spans="1:27" ht="15.75" customHeight="1" x14ac:dyDescent="0.35">
      <c r="A705" s="21"/>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c r="AA705" s="21"/>
    </row>
    <row r="706" spans="1:27" ht="15.75" customHeight="1" x14ac:dyDescent="0.35">
      <c r="A706" s="21"/>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c r="AA706" s="21"/>
    </row>
    <row r="707" spans="1:27" ht="15.75" customHeight="1" x14ac:dyDescent="0.35">
      <c r="A707" s="21"/>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c r="AA707" s="21"/>
    </row>
    <row r="708" spans="1:27" ht="15.75" customHeight="1" x14ac:dyDescent="0.35">
      <c r="A708" s="21"/>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c r="AA708" s="21"/>
    </row>
    <row r="709" spans="1:27" ht="15.75" customHeight="1" x14ac:dyDescent="0.35">
      <c r="A709" s="21"/>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c r="AA709" s="21"/>
    </row>
    <row r="710" spans="1:27" ht="15.75" customHeight="1" x14ac:dyDescent="0.35">
      <c r="A710" s="21"/>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c r="AA710" s="21"/>
    </row>
    <row r="711" spans="1:27" ht="15.75" customHeight="1" x14ac:dyDescent="0.35">
      <c r="A711" s="21"/>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c r="AA711" s="21"/>
    </row>
    <row r="712" spans="1:27" ht="15.75" customHeight="1" x14ac:dyDescent="0.35">
      <c r="A712" s="21"/>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c r="AA712" s="21"/>
    </row>
    <row r="713" spans="1:27" ht="15.75" customHeight="1" x14ac:dyDescent="0.35">
      <c r="A713" s="21"/>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c r="AA713" s="21"/>
    </row>
    <row r="714" spans="1:27" ht="15.75" customHeight="1" x14ac:dyDescent="0.35">
      <c r="A714" s="21"/>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c r="AA714" s="21"/>
    </row>
    <row r="715" spans="1:27" ht="15.75" customHeight="1" x14ac:dyDescent="0.35">
      <c r="A715" s="21"/>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c r="AA715" s="21"/>
    </row>
    <row r="716" spans="1:27" ht="15.75" customHeight="1" x14ac:dyDescent="0.35">
      <c r="A716" s="21"/>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c r="AA716" s="21"/>
    </row>
    <row r="717" spans="1:27" ht="15.75" customHeight="1" x14ac:dyDescent="0.35">
      <c r="A717" s="21"/>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c r="AA717" s="21"/>
    </row>
    <row r="718" spans="1:27" ht="15.75" customHeight="1" x14ac:dyDescent="0.35">
      <c r="A718" s="21"/>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c r="AA718" s="21"/>
    </row>
    <row r="719" spans="1:27" ht="15.75" customHeight="1" x14ac:dyDescent="0.35">
      <c r="A719" s="21"/>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c r="AA719" s="21"/>
    </row>
    <row r="720" spans="1:27" ht="15.75" customHeight="1" x14ac:dyDescent="0.35">
      <c r="A720" s="21"/>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c r="AA720" s="21"/>
    </row>
    <row r="721" spans="1:27" ht="15.75" customHeight="1" x14ac:dyDescent="0.35">
      <c r="A721" s="21"/>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c r="AA721" s="21"/>
    </row>
    <row r="722" spans="1:27" ht="15.75" customHeight="1" x14ac:dyDescent="0.35">
      <c r="A722" s="21"/>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c r="AA722" s="21"/>
    </row>
    <row r="723" spans="1:27" ht="15.75" customHeight="1" x14ac:dyDescent="0.35">
      <c r="A723" s="21"/>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c r="AA723" s="21"/>
    </row>
    <row r="724" spans="1:27" ht="15.75" customHeight="1" x14ac:dyDescent="0.35">
      <c r="A724" s="21"/>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c r="AA724" s="21"/>
    </row>
    <row r="725" spans="1:27" ht="15.75" customHeight="1" x14ac:dyDescent="0.35">
      <c r="A725" s="21"/>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c r="AA725" s="21"/>
    </row>
    <row r="726" spans="1:27" ht="15.75" customHeight="1" x14ac:dyDescent="0.35">
      <c r="A726" s="21"/>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c r="AA726" s="21"/>
    </row>
    <row r="727" spans="1:27" ht="15.75" customHeight="1" x14ac:dyDescent="0.35">
      <c r="A727" s="21"/>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c r="AA727" s="21"/>
    </row>
    <row r="728" spans="1:27" ht="15.75" customHeight="1" x14ac:dyDescent="0.35">
      <c r="A728" s="21"/>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c r="AA728" s="21"/>
    </row>
    <row r="729" spans="1:27" ht="15.75" customHeight="1" x14ac:dyDescent="0.35">
      <c r="A729" s="21"/>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c r="AA729" s="21"/>
    </row>
    <row r="730" spans="1:27" ht="15.75" customHeight="1" x14ac:dyDescent="0.35">
      <c r="A730" s="21"/>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c r="AA730" s="21"/>
    </row>
    <row r="731" spans="1:27" ht="15.75" customHeight="1" x14ac:dyDescent="0.35">
      <c r="A731" s="21"/>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c r="AA731" s="21"/>
    </row>
    <row r="732" spans="1:27" ht="15.75" customHeight="1" x14ac:dyDescent="0.35">
      <c r="A732" s="21"/>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c r="AA732" s="21"/>
    </row>
    <row r="733" spans="1:27" ht="15.75" customHeight="1" x14ac:dyDescent="0.35">
      <c r="A733" s="21"/>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c r="AA733" s="21"/>
    </row>
    <row r="734" spans="1:27" ht="15.75" customHeight="1" x14ac:dyDescent="0.35">
      <c r="A734" s="21"/>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c r="AA734" s="21"/>
    </row>
    <row r="735" spans="1:27" ht="15.75" customHeight="1" x14ac:dyDescent="0.35">
      <c r="A735" s="21"/>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c r="AA735" s="21"/>
    </row>
    <row r="736" spans="1:27" ht="15.75" customHeight="1" x14ac:dyDescent="0.35">
      <c r="A736" s="21"/>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c r="AA736" s="21"/>
    </row>
    <row r="737" spans="1:27" ht="15.75" customHeight="1" x14ac:dyDescent="0.35">
      <c r="A737" s="21"/>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c r="AA737" s="21"/>
    </row>
    <row r="738" spans="1:27" ht="15.75" customHeight="1" x14ac:dyDescent="0.35">
      <c r="A738" s="21"/>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c r="AA738" s="21"/>
    </row>
    <row r="739" spans="1:27" ht="15.75" customHeight="1" x14ac:dyDescent="0.35">
      <c r="A739" s="21"/>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c r="AA739" s="21"/>
    </row>
    <row r="740" spans="1:27" ht="15.75" customHeight="1" x14ac:dyDescent="0.35">
      <c r="A740" s="21"/>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c r="AA740" s="21"/>
    </row>
    <row r="741" spans="1:27" ht="15.75" customHeight="1" x14ac:dyDescent="0.35">
      <c r="A741" s="21"/>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c r="AA741" s="21"/>
    </row>
    <row r="742" spans="1:27" ht="15.75" customHeight="1" x14ac:dyDescent="0.35">
      <c r="A742" s="21"/>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c r="AA742" s="21"/>
    </row>
    <row r="743" spans="1:27" ht="15.75" customHeight="1" x14ac:dyDescent="0.35">
      <c r="A743" s="21"/>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c r="AA743" s="21"/>
    </row>
    <row r="744" spans="1:27" ht="15.75" customHeight="1" x14ac:dyDescent="0.35">
      <c r="A744" s="21"/>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c r="AA744" s="21"/>
    </row>
    <row r="745" spans="1:27" ht="15.75" customHeight="1" x14ac:dyDescent="0.35">
      <c r="A745" s="21"/>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c r="AA745" s="21"/>
    </row>
    <row r="746" spans="1:27" ht="15.75" customHeight="1" x14ac:dyDescent="0.35">
      <c r="A746" s="21"/>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c r="AA746" s="21"/>
    </row>
    <row r="747" spans="1:27" ht="15.75" customHeight="1" x14ac:dyDescent="0.35">
      <c r="A747" s="21"/>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c r="AA747" s="21"/>
    </row>
    <row r="748" spans="1:27" ht="15.75" customHeight="1" x14ac:dyDescent="0.35">
      <c r="A748" s="21"/>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c r="AA748" s="21"/>
    </row>
    <row r="749" spans="1:27" ht="15.75" customHeight="1" x14ac:dyDescent="0.35">
      <c r="A749" s="21"/>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c r="AA749" s="21"/>
    </row>
    <row r="750" spans="1:27" ht="15.75" customHeight="1" x14ac:dyDescent="0.35">
      <c r="A750" s="21"/>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c r="AA750" s="21"/>
    </row>
    <row r="751" spans="1:27" ht="15.75" customHeight="1" x14ac:dyDescent="0.35">
      <c r="A751" s="21"/>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c r="AA751" s="21"/>
    </row>
    <row r="752" spans="1:27" ht="15.75" customHeight="1" x14ac:dyDescent="0.35">
      <c r="A752" s="21"/>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c r="AA752" s="21"/>
    </row>
    <row r="753" spans="1:27" ht="15.75" customHeight="1" x14ac:dyDescent="0.35">
      <c r="A753" s="21"/>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c r="AA753" s="21"/>
    </row>
    <row r="754" spans="1:27" ht="15.75" customHeight="1" x14ac:dyDescent="0.35">
      <c r="A754" s="21"/>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c r="AA754" s="21"/>
    </row>
    <row r="755" spans="1:27" ht="15.75" customHeight="1" x14ac:dyDescent="0.35">
      <c r="A755" s="21"/>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c r="AA755" s="21"/>
    </row>
    <row r="756" spans="1:27" ht="15.75" customHeight="1" x14ac:dyDescent="0.35">
      <c r="A756" s="21"/>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c r="AA756" s="21"/>
    </row>
    <row r="757" spans="1:27" ht="15.75" customHeight="1" x14ac:dyDescent="0.35">
      <c r="A757" s="21"/>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c r="AA757" s="21"/>
    </row>
    <row r="758" spans="1:27" ht="15.75" customHeight="1" x14ac:dyDescent="0.35">
      <c r="A758" s="21"/>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c r="AA758" s="21"/>
    </row>
    <row r="759" spans="1:27" ht="15.75" customHeight="1" x14ac:dyDescent="0.35">
      <c r="A759" s="21"/>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c r="AA759" s="21"/>
    </row>
    <row r="760" spans="1:27" ht="15.75" customHeight="1" x14ac:dyDescent="0.35">
      <c r="A760" s="21"/>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c r="AA760" s="21"/>
    </row>
    <row r="761" spans="1:27" ht="15.75" customHeight="1" x14ac:dyDescent="0.35">
      <c r="A761" s="21"/>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c r="AA761" s="21"/>
    </row>
    <row r="762" spans="1:27" ht="15.75" customHeight="1" x14ac:dyDescent="0.35">
      <c r="A762" s="21"/>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c r="AA762" s="21"/>
    </row>
    <row r="763" spans="1:27" ht="15.75" customHeight="1" x14ac:dyDescent="0.35">
      <c r="A763" s="21"/>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c r="AA763" s="21"/>
    </row>
    <row r="764" spans="1:27" ht="15.75" customHeight="1" x14ac:dyDescent="0.35">
      <c r="A764" s="21"/>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c r="AA764" s="21"/>
    </row>
    <row r="765" spans="1:27" ht="15.75" customHeight="1" x14ac:dyDescent="0.35">
      <c r="A765" s="21"/>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c r="AA765" s="21"/>
    </row>
    <row r="766" spans="1:27" ht="15.75" customHeight="1" x14ac:dyDescent="0.35">
      <c r="A766" s="21"/>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c r="AA766" s="21"/>
    </row>
    <row r="767" spans="1:27" ht="15.75" customHeight="1" x14ac:dyDescent="0.35">
      <c r="A767" s="21"/>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c r="AA767" s="21"/>
    </row>
    <row r="768" spans="1:27" ht="15.75" customHeight="1" x14ac:dyDescent="0.35">
      <c r="A768" s="21"/>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c r="AA768" s="21"/>
    </row>
    <row r="769" spans="1:27" ht="15.75" customHeight="1" x14ac:dyDescent="0.35">
      <c r="A769" s="21"/>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c r="AA769" s="21"/>
    </row>
    <row r="770" spans="1:27" ht="15.75" customHeight="1" x14ac:dyDescent="0.35">
      <c r="A770" s="21"/>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c r="AA770" s="21"/>
    </row>
    <row r="771" spans="1:27" ht="15.75" customHeight="1" x14ac:dyDescent="0.35">
      <c r="A771" s="21"/>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c r="AA771" s="21"/>
    </row>
    <row r="772" spans="1:27" ht="15.75" customHeight="1" x14ac:dyDescent="0.35">
      <c r="A772" s="21"/>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c r="AA772" s="21"/>
    </row>
    <row r="773" spans="1:27" ht="15.75" customHeight="1" x14ac:dyDescent="0.35">
      <c r="A773" s="21"/>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c r="AA773" s="21"/>
    </row>
    <row r="774" spans="1:27" ht="15.75" customHeight="1" x14ac:dyDescent="0.35">
      <c r="A774" s="21"/>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c r="AA774" s="21"/>
    </row>
    <row r="775" spans="1:27" ht="15.75" customHeight="1" x14ac:dyDescent="0.35">
      <c r="A775" s="21"/>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c r="AA775" s="21"/>
    </row>
    <row r="776" spans="1:27" ht="15.75" customHeight="1" x14ac:dyDescent="0.35">
      <c r="A776" s="21"/>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c r="AA776" s="21"/>
    </row>
    <row r="777" spans="1:27" ht="15.75" customHeight="1" x14ac:dyDescent="0.35">
      <c r="A777" s="21"/>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c r="AA777" s="21"/>
    </row>
    <row r="778" spans="1:27" ht="15.75" customHeight="1" x14ac:dyDescent="0.35">
      <c r="A778" s="21"/>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c r="AA778" s="21"/>
    </row>
    <row r="779" spans="1:27" ht="15.75" customHeight="1" x14ac:dyDescent="0.35">
      <c r="A779" s="21"/>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c r="AA779" s="21"/>
    </row>
    <row r="780" spans="1:27" ht="15.75" customHeight="1" x14ac:dyDescent="0.35">
      <c r="A780" s="21"/>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c r="AA780" s="21"/>
    </row>
    <row r="781" spans="1:27" ht="15.75" customHeight="1" x14ac:dyDescent="0.35">
      <c r="A781" s="21"/>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c r="AA781" s="21"/>
    </row>
    <row r="782" spans="1:27" ht="15.75" customHeight="1" x14ac:dyDescent="0.35">
      <c r="A782" s="21"/>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c r="AA782" s="21"/>
    </row>
    <row r="783" spans="1:27" ht="15.75" customHeight="1" x14ac:dyDescent="0.35">
      <c r="A783" s="21"/>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c r="AA783" s="21"/>
    </row>
    <row r="784" spans="1:27" ht="15.75" customHeight="1" x14ac:dyDescent="0.35">
      <c r="A784" s="21"/>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c r="AA784" s="21"/>
    </row>
    <row r="785" spans="1:27" ht="15.75" customHeight="1" x14ac:dyDescent="0.35">
      <c r="A785" s="21"/>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c r="AA785" s="21"/>
    </row>
    <row r="786" spans="1:27" ht="15.75" customHeight="1" x14ac:dyDescent="0.35">
      <c r="A786" s="21"/>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c r="AA786" s="21"/>
    </row>
    <row r="787" spans="1:27" ht="15.75" customHeight="1" x14ac:dyDescent="0.35">
      <c r="A787" s="21"/>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c r="AA787" s="21"/>
    </row>
    <row r="788" spans="1:27" ht="15.75" customHeight="1" x14ac:dyDescent="0.35">
      <c r="A788" s="21"/>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c r="AA788" s="21"/>
    </row>
    <row r="789" spans="1:27" ht="15.75" customHeight="1" x14ac:dyDescent="0.35">
      <c r="A789" s="21"/>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c r="AA789" s="21"/>
    </row>
    <row r="790" spans="1:27" ht="15.75" customHeight="1" x14ac:dyDescent="0.35">
      <c r="A790" s="21"/>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c r="AA790" s="21"/>
    </row>
    <row r="791" spans="1:27" ht="15.75" customHeight="1" x14ac:dyDescent="0.35">
      <c r="A791" s="21"/>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c r="AA791" s="21"/>
    </row>
    <row r="792" spans="1:27" ht="15.75" customHeight="1" x14ac:dyDescent="0.35">
      <c r="A792" s="21"/>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c r="AA792" s="21"/>
    </row>
    <row r="793" spans="1:27" ht="15.75" customHeight="1" x14ac:dyDescent="0.35">
      <c r="A793" s="21"/>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c r="AA793" s="21"/>
    </row>
    <row r="794" spans="1:27" ht="15.75" customHeight="1" x14ac:dyDescent="0.35">
      <c r="A794" s="21"/>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c r="AA794" s="21"/>
    </row>
    <row r="795" spans="1:27" ht="15.75" customHeight="1" x14ac:dyDescent="0.35">
      <c r="A795" s="21"/>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c r="AA795" s="21"/>
    </row>
    <row r="796" spans="1:27" ht="15.75" customHeight="1" x14ac:dyDescent="0.35">
      <c r="A796" s="21"/>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c r="AA796" s="21"/>
    </row>
    <row r="797" spans="1:27" ht="15.75" customHeight="1" x14ac:dyDescent="0.35">
      <c r="A797" s="21"/>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c r="AA797" s="21"/>
    </row>
    <row r="798" spans="1:27" ht="15.75" customHeight="1" x14ac:dyDescent="0.35">
      <c r="A798" s="21"/>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c r="AA798" s="21"/>
    </row>
    <row r="799" spans="1:27" ht="15.75" customHeight="1" x14ac:dyDescent="0.35">
      <c r="A799" s="21"/>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c r="AA799" s="21"/>
    </row>
    <row r="800" spans="1:27" ht="15.75" customHeight="1" x14ac:dyDescent="0.35">
      <c r="A800" s="21"/>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c r="AA800" s="21"/>
    </row>
    <row r="801" spans="1:27" ht="15.75" customHeight="1" x14ac:dyDescent="0.35">
      <c r="A801" s="21"/>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c r="AA801" s="21"/>
    </row>
    <row r="802" spans="1:27" ht="15.75" customHeight="1" x14ac:dyDescent="0.35">
      <c r="A802" s="21"/>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c r="AA802" s="21"/>
    </row>
    <row r="803" spans="1:27" ht="15.75" customHeight="1" x14ac:dyDescent="0.35">
      <c r="A803" s="21"/>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c r="AA803" s="21"/>
    </row>
    <row r="804" spans="1:27" ht="15.75" customHeight="1" x14ac:dyDescent="0.35">
      <c r="A804" s="21"/>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c r="AA804" s="21"/>
    </row>
    <row r="805" spans="1:27" ht="15.75" customHeight="1" x14ac:dyDescent="0.35">
      <c r="A805" s="21"/>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c r="AA805" s="21"/>
    </row>
    <row r="806" spans="1:27" ht="15.75" customHeight="1" x14ac:dyDescent="0.35">
      <c r="A806" s="21"/>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c r="AA806" s="21"/>
    </row>
    <row r="807" spans="1:27" ht="15.75" customHeight="1" x14ac:dyDescent="0.35">
      <c r="A807" s="21"/>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c r="AA807" s="21"/>
    </row>
    <row r="808" spans="1:27" ht="15.75" customHeight="1" x14ac:dyDescent="0.35">
      <c r="A808" s="21"/>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c r="AA808" s="21"/>
    </row>
    <row r="809" spans="1:27" ht="15.75" customHeight="1" x14ac:dyDescent="0.35">
      <c r="A809" s="21"/>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c r="AA809" s="21"/>
    </row>
    <row r="810" spans="1:27" ht="15.75" customHeight="1" x14ac:dyDescent="0.35">
      <c r="A810" s="21"/>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c r="AA810" s="21"/>
    </row>
    <row r="811" spans="1:27" ht="15.75" customHeight="1" x14ac:dyDescent="0.35">
      <c r="A811" s="21"/>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c r="AA811" s="21"/>
    </row>
    <row r="812" spans="1:27" ht="15.75" customHeight="1" x14ac:dyDescent="0.35">
      <c r="A812" s="21"/>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c r="AA812" s="21"/>
    </row>
    <row r="813" spans="1:27" ht="15.75" customHeight="1" x14ac:dyDescent="0.35">
      <c r="A813" s="21"/>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c r="AA813" s="21"/>
    </row>
    <row r="814" spans="1:27" ht="15.75" customHeight="1" x14ac:dyDescent="0.35">
      <c r="A814" s="21"/>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c r="AA814" s="21"/>
    </row>
    <row r="815" spans="1:27" ht="15.75" customHeight="1" x14ac:dyDescent="0.35">
      <c r="A815" s="21"/>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c r="AA815" s="21"/>
    </row>
    <row r="816" spans="1:27" ht="15.75" customHeight="1" x14ac:dyDescent="0.35">
      <c r="A816" s="21"/>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c r="AA816" s="21"/>
    </row>
    <row r="817" spans="1:27" ht="15.75" customHeight="1" x14ac:dyDescent="0.35">
      <c r="A817" s="21"/>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c r="AA817" s="21"/>
    </row>
    <row r="818" spans="1:27" ht="15.75" customHeight="1" x14ac:dyDescent="0.35">
      <c r="A818" s="21"/>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c r="AA818" s="21"/>
    </row>
    <row r="819" spans="1:27" ht="15.75" customHeight="1" x14ac:dyDescent="0.35">
      <c r="A819" s="21"/>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c r="AA819" s="21"/>
    </row>
    <row r="820" spans="1:27" ht="15.75" customHeight="1" x14ac:dyDescent="0.35">
      <c r="A820" s="21"/>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c r="AA820" s="21"/>
    </row>
    <row r="821" spans="1:27" ht="15.75" customHeight="1" x14ac:dyDescent="0.35">
      <c r="A821" s="21"/>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c r="AA821" s="21"/>
    </row>
    <row r="822" spans="1:27" ht="15.75" customHeight="1" x14ac:dyDescent="0.35">
      <c r="A822" s="21"/>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c r="AA822" s="21"/>
    </row>
    <row r="823" spans="1:27" ht="15.75" customHeight="1" x14ac:dyDescent="0.35">
      <c r="A823" s="21"/>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c r="AA823" s="21"/>
    </row>
    <row r="824" spans="1:27" ht="15.75" customHeight="1" x14ac:dyDescent="0.35">
      <c r="A824" s="21"/>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c r="AA824" s="21"/>
    </row>
    <row r="825" spans="1:27" ht="15.75" customHeight="1" x14ac:dyDescent="0.35">
      <c r="A825" s="21"/>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c r="AA825" s="21"/>
    </row>
    <row r="826" spans="1:27" ht="15.75" customHeight="1" x14ac:dyDescent="0.35">
      <c r="A826" s="21"/>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c r="AA826" s="21"/>
    </row>
    <row r="827" spans="1:27" ht="15.75" customHeight="1" x14ac:dyDescent="0.35">
      <c r="A827" s="21"/>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c r="AA827" s="21"/>
    </row>
    <row r="828" spans="1:27" ht="15.75" customHeight="1" x14ac:dyDescent="0.35">
      <c r="A828" s="21"/>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c r="AA828" s="21"/>
    </row>
    <row r="829" spans="1:27" ht="15.75" customHeight="1" x14ac:dyDescent="0.35">
      <c r="A829" s="21"/>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c r="AA829" s="21"/>
    </row>
    <row r="830" spans="1:27" ht="15.75" customHeight="1" x14ac:dyDescent="0.35">
      <c r="A830" s="21"/>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c r="AA830" s="21"/>
    </row>
    <row r="831" spans="1:27" ht="15.75" customHeight="1" x14ac:dyDescent="0.35">
      <c r="A831" s="21"/>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c r="AA831" s="21"/>
    </row>
    <row r="832" spans="1:27" ht="15.75" customHeight="1" x14ac:dyDescent="0.35">
      <c r="A832" s="21"/>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c r="AA832" s="21"/>
    </row>
    <row r="833" spans="1:27" ht="15.75" customHeight="1" x14ac:dyDescent="0.35">
      <c r="A833" s="21"/>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c r="AA833" s="21"/>
    </row>
    <row r="834" spans="1:27" ht="15.75" customHeight="1" x14ac:dyDescent="0.35">
      <c r="A834" s="21"/>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c r="AA834" s="21"/>
    </row>
    <row r="835" spans="1:27" ht="15.75" customHeight="1" x14ac:dyDescent="0.35">
      <c r="A835" s="21"/>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c r="AA835" s="21"/>
    </row>
    <row r="836" spans="1:27" ht="15.75" customHeight="1" x14ac:dyDescent="0.35">
      <c r="A836" s="21"/>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c r="AA836" s="21"/>
    </row>
    <row r="837" spans="1:27" ht="15.75" customHeight="1" x14ac:dyDescent="0.35">
      <c r="A837" s="21"/>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c r="AA837" s="21"/>
    </row>
    <row r="838" spans="1:27" ht="15.75" customHeight="1" x14ac:dyDescent="0.35">
      <c r="A838" s="21"/>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c r="AA838" s="21"/>
    </row>
    <row r="839" spans="1:27" ht="15.75" customHeight="1" x14ac:dyDescent="0.35">
      <c r="A839" s="21"/>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c r="AA839" s="21"/>
    </row>
    <row r="840" spans="1:27" ht="15.75" customHeight="1" x14ac:dyDescent="0.35">
      <c r="A840" s="21"/>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c r="AA840" s="21"/>
    </row>
    <row r="841" spans="1:27" ht="15.75" customHeight="1" x14ac:dyDescent="0.35">
      <c r="A841" s="21"/>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c r="AA841" s="21"/>
    </row>
    <row r="842" spans="1:27" ht="15.75" customHeight="1" x14ac:dyDescent="0.35">
      <c r="A842" s="21"/>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c r="AA842" s="21"/>
    </row>
    <row r="843" spans="1:27" ht="15.75" customHeight="1" x14ac:dyDescent="0.35">
      <c r="A843" s="21"/>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c r="AA843" s="21"/>
    </row>
    <row r="844" spans="1:27" ht="15.75" customHeight="1" x14ac:dyDescent="0.35">
      <c r="A844" s="21"/>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c r="AA844" s="21"/>
    </row>
    <row r="845" spans="1:27" ht="15.75" customHeight="1" x14ac:dyDescent="0.35">
      <c r="A845" s="21"/>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c r="AA845" s="21"/>
    </row>
    <row r="846" spans="1:27" ht="15.75" customHeight="1" x14ac:dyDescent="0.35">
      <c r="A846" s="21"/>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c r="AA846" s="21"/>
    </row>
    <row r="847" spans="1:27" ht="15.75" customHeight="1" x14ac:dyDescent="0.35">
      <c r="A847" s="21"/>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c r="AA847" s="21"/>
    </row>
    <row r="848" spans="1:27" ht="15.75" customHeight="1" x14ac:dyDescent="0.35">
      <c r="A848" s="21"/>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c r="AA848" s="21"/>
    </row>
    <row r="849" spans="1:27" ht="15.75" customHeight="1" x14ac:dyDescent="0.35">
      <c r="A849" s="21"/>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c r="AA849" s="21"/>
    </row>
    <row r="850" spans="1:27" ht="15.75" customHeight="1" x14ac:dyDescent="0.35">
      <c r="A850" s="21"/>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c r="AA850" s="21"/>
    </row>
    <row r="851" spans="1:27" ht="15.75" customHeight="1" x14ac:dyDescent="0.35">
      <c r="A851" s="21"/>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c r="AA851" s="21"/>
    </row>
    <row r="852" spans="1:27" ht="15.75" customHeight="1" x14ac:dyDescent="0.35">
      <c r="A852" s="21"/>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c r="AA852" s="21"/>
    </row>
    <row r="853" spans="1:27" ht="15.75" customHeight="1" x14ac:dyDescent="0.35">
      <c r="A853" s="21"/>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c r="AA853" s="21"/>
    </row>
    <row r="854" spans="1:27" ht="15.75" customHeight="1" x14ac:dyDescent="0.35">
      <c r="A854" s="21"/>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c r="AA854" s="21"/>
    </row>
    <row r="855" spans="1:27" ht="15.75" customHeight="1" x14ac:dyDescent="0.35">
      <c r="A855" s="21"/>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c r="AA855" s="21"/>
    </row>
    <row r="856" spans="1:27" ht="15.75" customHeight="1" x14ac:dyDescent="0.35">
      <c r="A856" s="21"/>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c r="AA856" s="21"/>
    </row>
    <row r="857" spans="1:27" ht="15.75" customHeight="1" x14ac:dyDescent="0.35">
      <c r="A857" s="21"/>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c r="AA857" s="21"/>
    </row>
    <row r="858" spans="1:27" ht="15.75" customHeight="1" x14ac:dyDescent="0.35">
      <c r="A858" s="21"/>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c r="AA858" s="21"/>
    </row>
    <row r="859" spans="1:27" ht="15.75" customHeight="1" x14ac:dyDescent="0.35">
      <c r="A859" s="21"/>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c r="AA859" s="21"/>
    </row>
    <row r="860" spans="1:27" ht="15.75" customHeight="1" x14ac:dyDescent="0.35">
      <c r="A860" s="21"/>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c r="AA860" s="21"/>
    </row>
    <row r="861" spans="1:27" ht="15.75" customHeight="1" x14ac:dyDescent="0.35">
      <c r="A861" s="21"/>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c r="AA861" s="21"/>
    </row>
    <row r="862" spans="1:27" ht="15.75" customHeight="1" x14ac:dyDescent="0.35">
      <c r="A862" s="21"/>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c r="AA862" s="21"/>
    </row>
    <row r="863" spans="1:27" ht="15.75" customHeight="1" x14ac:dyDescent="0.35">
      <c r="A863" s="21"/>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c r="AA863" s="21"/>
    </row>
    <row r="864" spans="1:27" ht="15.75" customHeight="1" x14ac:dyDescent="0.35">
      <c r="A864" s="21"/>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c r="AA864" s="21"/>
    </row>
    <row r="865" spans="1:27" ht="15.75" customHeight="1" x14ac:dyDescent="0.35">
      <c r="A865" s="21"/>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c r="AA865" s="21"/>
    </row>
    <row r="866" spans="1:27" ht="15.75" customHeight="1" x14ac:dyDescent="0.35">
      <c r="A866" s="21"/>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c r="AA866" s="21"/>
    </row>
    <row r="867" spans="1:27" ht="15.75" customHeight="1" x14ac:dyDescent="0.35">
      <c r="A867" s="21"/>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c r="AA867" s="21"/>
    </row>
    <row r="868" spans="1:27" ht="15.75" customHeight="1" x14ac:dyDescent="0.35">
      <c r="A868" s="21"/>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c r="AA868" s="21"/>
    </row>
    <row r="869" spans="1:27" ht="15.75" customHeight="1" x14ac:dyDescent="0.35">
      <c r="A869" s="21"/>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c r="AA869" s="21"/>
    </row>
    <row r="870" spans="1:27" ht="15.75" customHeight="1" x14ac:dyDescent="0.35">
      <c r="A870" s="21"/>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c r="AA870" s="21"/>
    </row>
    <row r="871" spans="1:27" ht="15.75" customHeight="1" x14ac:dyDescent="0.35">
      <c r="A871" s="21"/>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c r="AA871" s="21"/>
    </row>
    <row r="872" spans="1:27" ht="15.75" customHeight="1" x14ac:dyDescent="0.35">
      <c r="A872" s="21"/>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c r="AA872" s="21"/>
    </row>
    <row r="873" spans="1:27" ht="15.75" customHeight="1" x14ac:dyDescent="0.35">
      <c r="A873" s="21"/>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c r="AA873" s="21"/>
    </row>
    <row r="874" spans="1:27" ht="15.75" customHeight="1" x14ac:dyDescent="0.35">
      <c r="A874" s="21"/>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c r="AA874" s="21"/>
    </row>
    <row r="875" spans="1:27" ht="15.75" customHeight="1" x14ac:dyDescent="0.35">
      <c r="A875" s="21"/>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c r="AA875" s="21"/>
    </row>
    <row r="876" spans="1:27" ht="15.75" customHeight="1" x14ac:dyDescent="0.35">
      <c r="A876" s="21"/>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c r="AA876" s="21"/>
    </row>
    <row r="877" spans="1:27" ht="15.75" customHeight="1" x14ac:dyDescent="0.35">
      <c r="A877" s="21"/>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c r="AA877" s="21"/>
    </row>
    <row r="878" spans="1:27" ht="15.75" customHeight="1" x14ac:dyDescent="0.35">
      <c r="A878" s="21"/>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c r="AA878" s="21"/>
    </row>
    <row r="879" spans="1:27" ht="15.75" customHeight="1" x14ac:dyDescent="0.35">
      <c r="A879" s="21"/>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c r="AA879" s="21"/>
    </row>
    <row r="880" spans="1:27" ht="15.75" customHeight="1" x14ac:dyDescent="0.35">
      <c r="A880" s="21"/>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c r="AA880" s="21"/>
    </row>
    <row r="881" spans="1:27" ht="15.75" customHeight="1" x14ac:dyDescent="0.35">
      <c r="A881" s="21"/>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c r="AA881" s="21"/>
    </row>
    <row r="882" spans="1:27" ht="15.75" customHeight="1" x14ac:dyDescent="0.35">
      <c r="A882" s="21"/>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c r="AA882" s="21"/>
    </row>
    <row r="883" spans="1:27" ht="15.75" customHeight="1" x14ac:dyDescent="0.35">
      <c r="A883" s="21"/>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c r="AA883" s="21"/>
    </row>
    <row r="884" spans="1:27" ht="15.75" customHeight="1" x14ac:dyDescent="0.35">
      <c r="A884" s="21"/>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c r="AA884" s="21"/>
    </row>
    <row r="885" spans="1:27" ht="15.75" customHeight="1" x14ac:dyDescent="0.35">
      <c r="A885" s="21"/>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c r="AA885" s="21"/>
    </row>
    <row r="886" spans="1:27" ht="15.75" customHeight="1" x14ac:dyDescent="0.35">
      <c r="A886" s="21"/>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c r="AA886" s="21"/>
    </row>
    <row r="887" spans="1:27" ht="15.75" customHeight="1" x14ac:dyDescent="0.35">
      <c r="A887" s="21"/>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c r="AA887" s="21"/>
    </row>
    <row r="888" spans="1:27" ht="15.75" customHeight="1" x14ac:dyDescent="0.35">
      <c r="A888" s="21"/>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c r="AA888" s="21"/>
    </row>
    <row r="889" spans="1:27" ht="15.75" customHeight="1" x14ac:dyDescent="0.35">
      <c r="A889" s="21"/>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c r="AA889" s="21"/>
    </row>
    <row r="890" spans="1:27" ht="15.75" customHeight="1" x14ac:dyDescent="0.35">
      <c r="A890" s="21"/>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c r="AA890" s="21"/>
    </row>
    <row r="891" spans="1:27" ht="15.75" customHeight="1" x14ac:dyDescent="0.35">
      <c r="A891" s="21"/>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c r="AA891" s="21"/>
    </row>
    <row r="892" spans="1:27" ht="15.75" customHeight="1" x14ac:dyDescent="0.35">
      <c r="A892" s="21"/>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c r="AA892" s="21"/>
    </row>
    <row r="893" spans="1:27" ht="15.75" customHeight="1" x14ac:dyDescent="0.35">
      <c r="A893" s="21"/>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c r="AA893" s="21"/>
    </row>
    <row r="894" spans="1:27" ht="15.75" customHeight="1" x14ac:dyDescent="0.35">
      <c r="A894" s="21"/>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c r="AA894" s="21"/>
    </row>
    <row r="895" spans="1:27" ht="15.75" customHeight="1" x14ac:dyDescent="0.35">
      <c r="A895" s="21"/>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c r="AA895" s="21"/>
    </row>
    <row r="896" spans="1:27" ht="15.75" customHeight="1" x14ac:dyDescent="0.35">
      <c r="A896" s="21"/>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c r="AA896" s="21"/>
    </row>
    <row r="897" spans="1:27" ht="15.75" customHeight="1" x14ac:dyDescent="0.35">
      <c r="A897" s="21"/>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c r="AA897" s="21"/>
    </row>
    <row r="898" spans="1:27" ht="15.75" customHeight="1" x14ac:dyDescent="0.35">
      <c r="A898" s="21"/>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c r="AA898" s="21"/>
    </row>
    <row r="899" spans="1:27" ht="15.75" customHeight="1" x14ac:dyDescent="0.35">
      <c r="A899" s="21"/>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c r="AA899" s="21"/>
    </row>
    <row r="900" spans="1:27" ht="15.75" customHeight="1" x14ac:dyDescent="0.35">
      <c r="A900" s="21"/>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c r="AA900" s="21"/>
    </row>
    <row r="901" spans="1:27" ht="15.75" customHeight="1" x14ac:dyDescent="0.35">
      <c r="A901" s="21"/>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c r="AA901" s="21"/>
    </row>
    <row r="902" spans="1:27" ht="15.75" customHeight="1" x14ac:dyDescent="0.35">
      <c r="A902" s="21"/>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c r="AA902" s="21"/>
    </row>
    <row r="903" spans="1:27" ht="15.75" customHeight="1" x14ac:dyDescent="0.35">
      <c r="A903" s="21"/>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c r="AA903" s="21"/>
    </row>
    <row r="904" spans="1:27" ht="15.75" customHeight="1" x14ac:dyDescent="0.35">
      <c r="A904" s="21"/>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c r="AA904" s="21"/>
    </row>
    <row r="905" spans="1:27" ht="15.75" customHeight="1" x14ac:dyDescent="0.35">
      <c r="A905" s="21"/>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c r="AA905" s="21"/>
    </row>
    <row r="906" spans="1:27" ht="15.75" customHeight="1" x14ac:dyDescent="0.35">
      <c r="A906" s="21"/>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c r="AA906" s="21"/>
    </row>
    <row r="907" spans="1:27" ht="15.75" customHeight="1" x14ac:dyDescent="0.35">
      <c r="A907" s="21"/>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c r="AA907" s="21"/>
    </row>
    <row r="908" spans="1:27" ht="15.75" customHeight="1" x14ac:dyDescent="0.35">
      <c r="A908" s="21"/>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c r="AA908" s="21"/>
    </row>
    <row r="909" spans="1:27" ht="15.75" customHeight="1" x14ac:dyDescent="0.35">
      <c r="A909" s="21"/>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c r="AA909" s="21"/>
    </row>
    <row r="910" spans="1:27" ht="15.75" customHeight="1" x14ac:dyDescent="0.35">
      <c r="A910" s="21"/>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c r="AA910" s="21"/>
    </row>
    <row r="911" spans="1:27" ht="15.75" customHeight="1" x14ac:dyDescent="0.35">
      <c r="A911" s="21"/>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c r="AA911" s="21"/>
    </row>
    <row r="912" spans="1:27" ht="15.75" customHeight="1" x14ac:dyDescent="0.35">
      <c r="A912" s="21"/>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c r="AA912" s="21"/>
    </row>
    <row r="913" spans="1:27" ht="15.75" customHeight="1" x14ac:dyDescent="0.35">
      <c r="A913" s="21"/>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c r="AA913" s="21"/>
    </row>
    <row r="914" spans="1:27" ht="15.75" customHeight="1" x14ac:dyDescent="0.35">
      <c r="A914" s="21"/>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c r="AA914" s="21"/>
    </row>
    <row r="915" spans="1:27" ht="15.75" customHeight="1" x14ac:dyDescent="0.35">
      <c r="A915" s="21"/>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c r="AA915" s="21"/>
    </row>
    <row r="916" spans="1:27" ht="15.75" customHeight="1" x14ac:dyDescent="0.35">
      <c r="A916" s="21"/>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c r="AA916" s="21"/>
    </row>
    <row r="917" spans="1:27" ht="15.75" customHeight="1" x14ac:dyDescent="0.35">
      <c r="A917" s="21"/>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c r="AA917" s="21"/>
    </row>
    <row r="918" spans="1:27" ht="15.75" customHeight="1" x14ac:dyDescent="0.35">
      <c r="A918" s="21"/>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c r="AA918" s="21"/>
    </row>
    <row r="919" spans="1:27" ht="15.75" customHeight="1" x14ac:dyDescent="0.35">
      <c r="A919" s="21"/>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c r="AA919" s="21"/>
    </row>
    <row r="920" spans="1:27" ht="15.75" customHeight="1" x14ac:dyDescent="0.35">
      <c r="A920" s="21"/>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c r="AA920" s="21"/>
    </row>
    <row r="921" spans="1:27" ht="15.75" customHeight="1" x14ac:dyDescent="0.35">
      <c r="A921" s="21"/>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c r="AA921" s="21"/>
    </row>
    <row r="922" spans="1:27" ht="15.75" customHeight="1" x14ac:dyDescent="0.35">
      <c r="A922" s="21"/>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c r="AA922" s="21"/>
    </row>
    <row r="923" spans="1:27" ht="15.75" customHeight="1" x14ac:dyDescent="0.35">
      <c r="A923" s="21"/>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c r="AA923" s="21"/>
    </row>
    <row r="924" spans="1:27" ht="15.75" customHeight="1" x14ac:dyDescent="0.35">
      <c r="A924" s="21"/>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c r="AA924" s="21"/>
    </row>
    <row r="925" spans="1:27" ht="15.75" customHeight="1" x14ac:dyDescent="0.35">
      <c r="A925" s="21"/>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c r="AA925" s="21"/>
    </row>
    <row r="926" spans="1:27" ht="15.75" customHeight="1" x14ac:dyDescent="0.35">
      <c r="A926" s="21"/>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c r="AA926" s="21"/>
    </row>
    <row r="927" spans="1:27" ht="15.75" customHeight="1" x14ac:dyDescent="0.35">
      <c r="A927" s="21"/>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c r="AA927" s="21"/>
    </row>
    <row r="928" spans="1:27" ht="15.75" customHeight="1" x14ac:dyDescent="0.35">
      <c r="A928" s="21"/>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c r="AA928" s="21"/>
    </row>
    <row r="929" spans="1:27" ht="15.75" customHeight="1" x14ac:dyDescent="0.35">
      <c r="A929" s="21"/>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c r="AA929" s="21"/>
    </row>
    <row r="930" spans="1:27" ht="15.75" customHeight="1" x14ac:dyDescent="0.35">
      <c r="A930" s="21"/>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c r="AA930" s="21"/>
    </row>
    <row r="931" spans="1:27" ht="15.75" customHeight="1" x14ac:dyDescent="0.35">
      <c r="A931" s="21"/>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c r="AA931" s="21"/>
    </row>
    <row r="932" spans="1:27" ht="15.75" customHeight="1" x14ac:dyDescent="0.35">
      <c r="A932" s="21"/>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c r="AA932" s="21"/>
    </row>
    <row r="933" spans="1:27" ht="15.75" customHeight="1" x14ac:dyDescent="0.35">
      <c r="A933" s="21"/>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c r="AA933" s="21"/>
    </row>
    <row r="934" spans="1:27" ht="15.75" customHeight="1" x14ac:dyDescent="0.35">
      <c r="A934" s="21"/>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c r="AA934" s="21"/>
    </row>
    <row r="935" spans="1:27" ht="15.75" customHeight="1" x14ac:dyDescent="0.35">
      <c r="A935" s="21"/>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c r="AA935" s="21"/>
    </row>
    <row r="936" spans="1:27" ht="15.75" customHeight="1" x14ac:dyDescent="0.35">
      <c r="A936" s="21"/>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c r="AA936" s="21"/>
    </row>
    <row r="937" spans="1:27" ht="15.75" customHeight="1" x14ac:dyDescent="0.35">
      <c r="A937" s="21"/>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c r="AA937" s="21"/>
    </row>
    <row r="938" spans="1:27" ht="15.75" customHeight="1" x14ac:dyDescent="0.35">
      <c r="A938" s="21"/>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c r="AA938" s="21"/>
    </row>
    <row r="939" spans="1:27" ht="15.75" customHeight="1" x14ac:dyDescent="0.35">
      <c r="A939" s="21"/>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c r="AA939" s="21"/>
    </row>
    <row r="940" spans="1:27" ht="15.75" customHeight="1" x14ac:dyDescent="0.35">
      <c r="A940" s="21"/>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c r="AA940" s="21"/>
    </row>
    <row r="941" spans="1:27" ht="15.75" customHeight="1" x14ac:dyDescent="0.35">
      <c r="A941" s="21"/>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c r="AA941" s="21"/>
    </row>
    <row r="942" spans="1:27" ht="15.75" customHeight="1" x14ac:dyDescent="0.35">
      <c r="A942" s="21"/>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c r="AA942" s="21"/>
    </row>
    <row r="943" spans="1:27" ht="15.75" customHeight="1" x14ac:dyDescent="0.35">
      <c r="A943" s="21"/>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c r="AA943" s="21"/>
    </row>
    <row r="944" spans="1:27" ht="15.75" customHeight="1" x14ac:dyDescent="0.35">
      <c r="A944" s="21"/>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c r="AA944" s="21"/>
    </row>
    <row r="945" spans="1:27" ht="15.75" customHeight="1" x14ac:dyDescent="0.35">
      <c r="A945" s="21"/>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c r="AA945" s="21"/>
    </row>
    <row r="946" spans="1:27" ht="15.75" customHeight="1" x14ac:dyDescent="0.35">
      <c r="A946" s="21"/>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c r="AA946" s="21"/>
    </row>
    <row r="947" spans="1:27" ht="15.75" customHeight="1" x14ac:dyDescent="0.35">
      <c r="A947" s="21"/>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c r="AA947" s="21"/>
    </row>
    <row r="948" spans="1:27" ht="15.75" customHeight="1" x14ac:dyDescent="0.35">
      <c r="A948" s="21"/>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c r="AA948" s="21"/>
    </row>
    <row r="949" spans="1:27" ht="15.75" customHeight="1" x14ac:dyDescent="0.35">
      <c r="A949" s="21"/>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c r="AA949" s="21"/>
    </row>
    <row r="950" spans="1:27" ht="15.75" customHeight="1" x14ac:dyDescent="0.35">
      <c r="A950" s="21"/>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c r="AA950" s="21"/>
    </row>
    <row r="951" spans="1:27" ht="15.75" customHeight="1" x14ac:dyDescent="0.35">
      <c r="A951" s="21"/>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c r="AA951" s="21"/>
    </row>
    <row r="952" spans="1:27" ht="15.75" customHeight="1" x14ac:dyDescent="0.35">
      <c r="A952" s="21"/>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c r="AA952" s="21"/>
    </row>
    <row r="953" spans="1:27" ht="15.75" customHeight="1" x14ac:dyDescent="0.35">
      <c r="A953" s="21"/>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c r="AA953" s="21"/>
    </row>
    <row r="954" spans="1:27" ht="15.75" customHeight="1" x14ac:dyDescent="0.35">
      <c r="A954" s="21"/>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c r="AA954" s="21"/>
    </row>
    <row r="955" spans="1:27" ht="15.75" customHeight="1" x14ac:dyDescent="0.35">
      <c r="A955" s="21"/>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c r="AA955" s="21"/>
    </row>
    <row r="956" spans="1:27" ht="15.75" customHeight="1" x14ac:dyDescent="0.35">
      <c r="A956" s="21"/>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c r="AA956" s="21"/>
    </row>
    <row r="957" spans="1:27" ht="15.75" customHeight="1" x14ac:dyDescent="0.35">
      <c r="A957" s="21"/>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c r="AA957" s="21"/>
    </row>
    <row r="958" spans="1:27" ht="15.75" customHeight="1" x14ac:dyDescent="0.35">
      <c r="A958" s="21"/>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c r="AA958" s="21"/>
    </row>
    <row r="959" spans="1:27" ht="15.75" customHeight="1" x14ac:dyDescent="0.35">
      <c r="A959" s="21"/>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c r="AA959" s="21"/>
    </row>
    <row r="960" spans="1:27" ht="15.75" customHeight="1" x14ac:dyDescent="0.35">
      <c r="A960" s="21"/>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c r="AA960" s="21"/>
    </row>
    <row r="961" spans="1:27" ht="15.75" customHeight="1" x14ac:dyDescent="0.35">
      <c r="A961" s="21"/>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c r="AA961" s="21"/>
    </row>
    <row r="962" spans="1:27" ht="15.75" customHeight="1" x14ac:dyDescent="0.35">
      <c r="A962" s="21"/>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c r="AA962" s="21"/>
    </row>
    <row r="963" spans="1:27" ht="15.75" customHeight="1" x14ac:dyDescent="0.35">
      <c r="A963" s="21"/>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c r="AA963" s="21"/>
    </row>
    <row r="964" spans="1:27" ht="15.75" customHeight="1" x14ac:dyDescent="0.35">
      <c r="A964" s="21"/>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c r="AA964" s="21"/>
    </row>
    <row r="965" spans="1:27" ht="15.75" customHeight="1" x14ac:dyDescent="0.35">
      <c r="A965" s="21"/>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c r="AA965" s="21"/>
    </row>
    <row r="966" spans="1:27" ht="15.75" customHeight="1" x14ac:dyDescent="0.35">
      <c r="A966" s="21"/>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c r="AA966" s="21"/>
    </row>
    <row r="967" spans="1:27" ht="15.75" customHeight="1" x14ac:dyDescent="0.35">
      <c r="A967" s="21"/>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c r="AA967" s="21"/>
    </row>
    <row r="968" spans="1:27" ht="15.75" customHeight="1" x14ac:dyDescent="0.35">
      <c r="A968" s="21"/>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c r="AA968" s="21"/>
    </row>
    <row r="969" spans="1:27" ht="15.75" customHeight="1" x14ac:dyDescent="0.35">
      <c r="A969" s="21"/>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c r="AA969" s="21"/>
    </row>
    <row r="970" spans="1:27" ht="15.75" customHeight="1" x14ac:dyDescent="0.35">
      <c r="A970" s="21"/>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c r="AA970" s="21"/>
    </row>
    <row r="971" spans="1:27" ht="15.75" customHeight="1" x14ac:dyDescent="0.35">
      <c r="A971" s="21"/>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c r="AA971" s="21"/>
    </row>
    <row r="972" spans="1:27" ht="15.75" customHeight="1" x14ac:dyDescent="0.35">
      <c r="A972" s="21"/>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c r="AA972" s="21"/>
    </row>
    <row r="973" spans="1:27" ht="15.75" customHeight="1" x14ac:dyDescent="0.35">
      <c r="A973" s="21"/>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c r="AA973" s="21"/>
    </row>
    <row r="974" spans="1:27" ht="15.75" customHeight="1" x14ac:dyDescent="0.35">
      <c r="A974" s="21"/>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c r="AA974" s="21"/>
    </row>
    <row r="975" spans="1:27" ht="15.75" customHeight="1" x14ac:dyDescent="0.35">
      <c r="A975" s="21"/>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c r="AA975" s="21"/>
    </row>
    <row r="976" spans="1:27" ht="15.75" customHeight="1" x14ac:dyDescent="0.35">
      <c r="A976" s="21"/>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c r="AA976" s="21"/>
    </row>
    <row r="977" spans="1:27" ht="15.75" customHeight="1" x14ac:dyDescent="0.35">
      <c r="A977" s="21"/>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c r="AA977" s="21"/>
    </row>
    <row r="978" spans="1:27" ht="15.75" customHeight="1" x14ac:dyDescent="0.35">
      <c r="A978" s="21"/>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c r="AA978" s="21"/>
    </row>
    <row r="979" spans="1:27" ht="15.75" customHeight="1" x14ac:dyDescent="0.35">
      <c r="A979" s="21"/>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c r="AA979" s="21"/>
    </row>
    <row r="980" spans="1:27" ht="15.75" customHeight="1" x14ac:dyDescent="0.35">
      <c r="A980" s="21"/>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c r="AA980" s="21"/>
    </row>
    <row r="981" spans="1:27" ht="15.75" customHeight="1" x14ac:dyDescent="0.35">
      <c r="A981" s="21"/>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c r="AA981" s="21"/>
    </row>
    <row r="982" spans="1:27" ht="15.75" customHeight="1" x14ac:dyDescent="0.35">
      <c r="A982" s="21"/>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c r="AA982" s="21"/>
    </row>
    <row r="983" spans="1:27" ht="15.75" customHeight="1" x14ac:dyDescent="0.35">
      <c r="A983" s="21"/>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c r="AA983" s="21"/>
    </row>
    <row r="984" spans="1:27" ht="15.75" customHeight="1" x14ac:dyDescent="0.35">
      <c r="A984" s="21"/>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c r="AA984" s="21"/>
    </row>
    <row r="985" spans="1:27" ht="15.75" customHeight="1" x14ac:dyDescent="0.35">
      <c r="A985" s="21"/>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c r="AA985" s="21"/>
    </row>
    <row r="986" spans="1:27" ht="15.75" customHeight="1" x14ac:dyDescent="0.35">
      <c r="A986" s="21"/>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c r="AA986" s="21"/>
    </row>
    <row r="987" spans="1:27" ht="15.75" customHeight="1" x14ac:dyDescent="0.35">
      <c r="A987" s="21"/>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c r="AA987" s="21"/>
    </row>
    <row r="988" spans="1:27" ht="15.75" customHeight="1" x14ac:dyDescent="0.35">
      <c r="A988" s="21"/>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c r="AA988" s="21"/>
    </row>
    <row r="989" spans="1:27" ht="15.75" customHeight="1" x14ac:dyDescent="0.35">
      <c r="A989" s="21"/>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c r="AA989" s="21"/>
    </row>
    <row r="990" spans="1:27" ht="15.75" customHeight="1" x14ac:dyDescent="0.35">
      <c r="A990" s="21"/>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c r="AA990" s="21"/>
    </row>
    <row r="991" spans="1:27" ht="15.75" customHeight="1" x14ac:dyDescent="0.35">
      <c r="A991" s="21"/>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c r="AA991" s="21"/>
    </row>
    <row r="992" spans="1:27" ht="15.75" customHeight="1" x14ac:dyDescent="0.35">
      <c r="A992" s="21"/>
      <c r="B992" s="21"/>
      <c r="C992" s="21"/>
      <c r="D992" s="21"/>
      <c r="E992" s="21"/>
      <c r="F992" s="21"/>
      <c r="G992" s="21"/>
      <c r="H992" s="21"/>
      <c r="I992" s="21"/>
      <c r="J992" s="21"/>
      <c r="K992" s="21"/>
      <c r="L992" s="21"/>
      <c r="M992" s="21"/>
      <c r="N992" s="21"/>
      <c r="O992" s="21"/>
      <c r="P992" s="21"/>
      <c r="Q992" s="21"/>
      <c r="R992" s="21"/>
      <c r="S992" s="21"/>
      <c r="T992" s="21"/>
      <c r="U992" s="21"/>
      <c r="V992" s="21"/>
      <c r="W992" s="21"/>
      <c r="X992" s="21"/>
      <c r="Y992" s="21"/>
      <c r="Z992" s="21"/>
      <c r="AA992" s="21"/>
    </row>
    <row r="993" spans="1:27" ht="15.75" customHeight="1" x14ac:dyDescent="0.35">
      <c r="A993" s="21"/>
      <c r="B993" s="21"/>
      <c r="C993" s="21"/>
      <c r="D993" s="21"/>
      <c r="E993" s="21"/>
      <c r="F993" s="21"/>
      <c r="G993" s="21"/>
      <c r="H993" s="21"/>
      <c r="I993" s="21"/>
      <c r="J993" s="21"/>
      <c r="K993" s="21"/>
      <c r="L993" s="21"/>
      <c r="M993" s="21"/>
      <c r="N993" s="21"/>
      <c r="O993" s="21"/>
      <c r="P993" s="21"/>
      <c r="Q993" s="21"/>
      <c r="R993" s="21"/>
      <c r="S993" s="21"/>
      <c r="T993" s="21"/>
      <c r="U993" s="21"/>
      <c r="V993" s="21"/>
      <c r="W993" s="21"/>
      <c r="X993" s="21"/>
      <c r="Y993" s="21"/>
      <c r="Z993" s="21"/>
      <c r="AA993" s="21"/>
    </row>
    <row r="994" spans="1:27" ht="15.75" customHeight="1" x14ac:dyDescent="0.35">
      <c r="A994" s="21"/>
      <c r="B994" s="21"/>
      <c r="C994" s="21"/>
      <c r="D994" s="21"/>
      <c r="E994" s="21"/>
      <c r="F994" s="21"/>
      <c r="G994" s="21"/>
      <c r="H994" s="21"/>
      <c r="I994" s="21"/>
      <c r="J994" s="21"/>
      <c r="K994" s="21"/>
      <c r="L994" s="21"/>
      <c r="M994" s="21"/>
      <c r="N994" s="21"/>
      <c r="O994" s="21"/>
      <c r="P994" s="21"/>
      <c r="Q994" s="21"/>
      <c r="R994" s="21"/>
      <c r="S994" s="21"/>
      <c r="T994" s="21"/>
      <c r="U994" s="21"/>
      <c r="V994" s="21"/>
      <c r="W994" s="21"/>
      <c r="X994" s="21"/>
      <c r="Y994" s="21"/>
      <c r="Z994" s="21"/>
      <c r="AA994" s="21"/>
    </row>
    <row r="995" spans="1:27" ht="15.75" customHeight="1" x14ac:dyDescent="0.35">
      <c r="A995" s="21"/>
      <c r="B995" s="21"/>
      <c r="C995" s="21"/>
      <c r="D995" s="21"/>
      <c r="E995" s="21"/>
      <c r="F995" s="21"/>
      <c r="G995" s="21"/>
      <c r="H995" s="21"/>
      <c r="I995" s="21"/>
      <c r="J995" s="21"/>
      <c r="K995" s="21"/>
      <c r="L995" s="21"/>
      <c r="M995" s="21"/>
      <c r="N995" s="21"/>
      <c r="O995" s="21"/>
      <c r="P995" s="21"/>
      <c r="Q995" s="21"/>
      <c r="R995" s="21"/>
      <c r="S995" s="21"/>
      <c r="T995" s="21"/>
      <c r="U995" s="21"/>
      <c r="V995" s="21"/>
      <c r="W995" s="21"/>
      <c r="X995" s="21"/>
      <c r="Y995" s="21"/>
      <c r="Z995" s="21"/>
      <c r="AA995" s="21"/>
    </row>
    <row r="996" spans="1:27" ht="15.75" customHeight="1" x14ac:dyDescent="0.35">
      <c r="A996" s="21"/>
      <c r="B996" s="21"/>
      <c r="C996" s="21"/>
      <c r="D996" s="21"/>
      <c r="E996" s="21"/>
      <c r="F996" s="21"/>
      <c r="G996" s="21"/>
      <c r="H996" s="21"/>
      <c r="I996" s="21"/>
      <c r="J996" s="21"/>
      <c r="K996" s="21"/>
      <c r="L996" s="21"/>
      <c r="M996" s="21"/>
      <c r="N996" s="21"/>
      <c r="O996" s="21"/>
      <c r="P996" s="21"/>
      <c r="Q996" s="21"/>
      <c r="R996" s="21"/>
      <c r="S996" s="21"/>
      <c r="T996" s="21"/>
      <c r="U996" s="21"/>
      <c r="V996" s="21"/>
      <c r="W996" s="21"/>
      <c r="X996" s="21"/>
      <c r="Y996" s="21"/>
      <c r="Z996" s="21"/>
      <c r="AA996" s="21"/>
    </row>
    <row r="997" spans="1:27" ht="15.75" customHeight="1" x14ac:dyDescent="0.35">
      <c r="A997" s="21"/>
      <c r="B997" s="21"/>
      <c r="C997" s="21"/>
      <c r="D997" s="21"/>
      <c r="E997" s="21"/>
      <c r="F997" s="21"/>
      <c r="G997" s="21"/>
      <c r="H997" s="21"/>
      <c r="I997" s="21"/>
      <c r="J997" s="21"/>
      <c r="K997" s="21"/>
      <c r="L997" s="21"/>
      <c r="M997" s="21"/>
      <c r="N997" s="21"/>
      <c r="O997" s="21"/>
      <c r="P997" s="21"/>
      <c r="Q997" s="21"/>
      <c r="R997" s="21"/>
      <c r="S997" s="21"/>
      <c r="T997" s="21"/>
      <c r="U997" s="21"/>
      <c r="V997" s="21"/>
      <c r="W997" s="21"/>
      <c r="X997" s="21"/>
      <c r="Y997" s="21"/>
      <c r="Z997" s="21"/>
      <c r="AA997" s="21"/>
    </row>
    <row r="998" spans="1:27" ht="15.75" customHeight="1" x14ac:dyDescent="0.35">
      <c r="A998" s="21"/>
      <c r="B998" s="21"/>
      <c r="C998" s="21"/>
      <c r="D998" s="21"/>
      <c r="E998" s="21"/>
      <c r="F998" s="21"/>
      <c r="G998" s="21"/>
      <c r="H998" s="21"/>
      <c r="I998" s="21"/>
      <c r="J998" s="21"/>
      <c r="K998" s="21"/>
      <c r="L998" s="21"/>
      <c r="M998" s="21"/>
      <c r="N998" s="21"/>
      <c r="O998" s="21"/>
      <c r="P998" s="21"/>
      <c r="Q998" s="21"/>
      <c r="R998" s="21"/>
      <c r="S998" s="21"/>
      <c r="T998" s="21"/>
      <c r="U998" s="21"/>
      <c r="V998" s="21"/>
      <c r="W998" s="21"/>
      <c r="X998" s="21"/>
      <c r="Y998" s="21"/>
      <c r="Z998" s="21"/>
      <c r="AA998" s="21"/>
    </row>
    <row r="999" spans="1:27" ht="15.75" customHeight="1" x14ac:dyDescent="0.35">
      <c r="A999" s="21"/>
      <c r="B999" s="21"/>
      <c r="C999" s="21"/>
      <c r="D999" s="21"/>
      <c r="E999" s="21"/>
      <c r="F999" s="21"/>
      <c r="G999" s="21"/>
      <c r="H999" s="21"/>
      <c r="I999" s="21"/>
      <c r="J999" s="21"/>
      <c r="K999" s="21"/>
      <c r="L999" s="21"/>
      <c r="M999" s="21"/>
      <c r="N999" s="21"/>
      <c r="O999" s="21"/>
      <c r="P999" s="21"/>
      <c r="Q999" s="21"/>
      <c r="R999" s="21"/>
      <c r="S999" s="21"/>
      <c r="T999" s="21"/>
      <c r="U999" s="21"/>
      <c r="V999" s="21"/>
      <c r="W999" s="21"/>
      <c r="X999" s="21"/>
      <c r="Y999" s="21"/>
      <c r="Z999" s="21"/>
      <c r="AA999" s="21"/>
    </row>
    <row r="1000" spans="1:27" ht="15.75" customHeight="1" x14ac:dyDescent="0.35">
      <c r="A1000" s="21"/>
      <c r="B1000" s="21"/>
      <c r="C1000" s="21"/>
      <c r="D1000" s="21"/>
      <c r="E1000" s="21"/>
      <c r="F1000" s="21"/>
      <c r="G1000" s="21"/>
      <c r="H1000" s="21"/>
      <c r="I1000" s="21"/>
      <c r="J1000" s="21"/>
      <c r="K1000" s="21"/>
      <c r="L1000" s="21"/>
      <c r="M1000" s="21"/>
      <c r="N1000" s="21"/>
      <c r="O1000" s="21"/>
      <c r="P1000" s="21"/>
      <c r="Q1000" s="21"/>
      <c r="R1000" s="21"/>
      <c r="S1000" s="21"/>
      <c r="T1000" s="21"/>
      <c r="U1000" s="21"/>
      <c r="V1000" s="21"/>
      <c r="W1000" s="21"/>
      <c r="X1000" s="21"/>
      <c r="Y1000" s="21"/>
      <c r="Z1000" s="21"/>
      <c r="AA1000" s="21"/>
    </row>
  </sheetData>
  <mergeCells count="3">
    <mergeCell ref="B2:G2"/>
    <mergeCell ref="B7:G7"/>
    <mergeCell ref="B16:H16"/>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Z1000"/>
  <sheetViews>
    <sheetView showGridLines="0" workbookViewId="0">
      <selection activeCell="K16" sqref="K16"/>
    </sheetView>
  </sheetViews>
  <sheetFormatPr defaultColWidth="11.1640625" defaultRowHeight="15" customHeight="1" x14ac:dyDescent="0.35"/>
  <cols>
    <col min="1" max="1" width="5" customWidth="1"/>
    <col min="2" max="2" width="41.6640625" bestFit="1" customWidth="1"/>
    <col min="3" max="7" width="11.08203125" customWidth="1"/>
    <col min="8" max="9" width="11.83203125" customWidth="1"/>
    <col min="10" max="10" width="11.08203125" customWidth="1"/>
    <col min="11" max="11" width="15.08203125" customWidth="1"/>
    <col min="12" max="12" width="12.83203125" customWidth="1"/>
    <col min="13" max="26" width="11.08203125" customWidth="1"/>
  </cols>
  <sheetData>
    <row r="1" spans="1:26" ht="15.5" x14ac:dyDescent="0.35">
      <c r="A1" s="1"/>
      <c r="B1" s="1"/>
      <c r="C1" s="1"/>
      <c r="D1" s="1"/>
      <c r="E1" s="1"/>
      <c r="F1" s="1"/>
      <c r="G1" s="1"/>
      <c r="H1" s="1"/>
      <c r="I1" s="1"/>
      <c r="J1" s="1"/>
      <c r="K1" s="1"/>
      <c r="L1" s="1"/>
      <c r="M1" s="1"/>
      <c r="N1" s="1"/>
      <c r="O1" s="1"/>
      <c r="P1" s="1"/>
      <c r="Q1" s="1"/>
      <c r="R1" s="1"/>
      <c r="S1" s="1"/>
      <c r="T1" s="1"/>
      <c r="U1" s="1"/>
      <c r="V1" s="1"/>
      <c r="W1" s="1"/>
      <c r="X1" s="1"/>
      <c r="Y1" s="1"/>
      <c r="Z1" s="21"/>
    </row>
    <row r="2" spans="1:26" ht="15.5" x14ac:dyDescent="0.35">
      <c r="A2" s="1"/>
      <c r="B2" s="160" t="s">
        <v>132</v>
      </c>
      <c r="C2" s="153"/>
      <c r="D2" s="153"/>
      <c r="E2" s="153"/>
      <c r="F2" s="153"/>
      <c r="G2" s="153"/>
      <c r="H2" s="161"/>
      <c r="I2" s="1"/>
      <c r="J2" s="160" t="s">
        <v>133</v>
      </c>
      <c r="K2" s="161"/>
      <c r="L2" s="1"/>
      <c r="M2" s="1"/>
      <c r="N2" s="1"/>
      <c r="O2" s="1"/>
      <c r="P2" s="1"/>
      <c r="Q2" s="1"/>
      <c r="R2" s="1"/>
      <c r="S2" s="1"/>
      <c r="T2" s="1"/>
      <c r="U2" s="1"/>
      <c r="V2" s="1"/>
      <c r="W2" s="1"/>
      <c r="X2" s="1"/>
      <c r="Y2" s="1"/>
      <c r="Z2" s="21"/>
    </row>
    <row r="3" spans="1:26" ht="15.5" x14ac:dyDescent="0.35">
      <c r="A3" s="1"/>
      <c r="B3" s="108" t="s">
        <v>134</v>
      </c>
      <c r="C3" s="109">
        <v>0</v>
      </c>
      <c r="D3" s="109">
        <v>0.2</v>
      </c>
      <c r="E3" s="109">
        <v>0.4</v>
      </c>
      <c r="F3" s="109">
        <v>0.6</v>
      </c>
      <c r="G3" s="109">
        <v>0.8</v>
      </c>
      <c r="H3" s="110">
        <v>1</v>
      </c>
      <c r="I3" s="1"/>
      <c r="J3" s="52" t="s">
        <v>135</v>
      </c>
      <c r="K3" s="111">
        <v>0</v>
      </c>
      <c r="L3" s="1"/>
      <c r="M3" s="1"/>
      <c r="N3" s="1"/>
      <c r="O3" s="1"/>
      <c r="P3" s="1"/>
      <c r="Q3" s="1"/>
      <c r="R3" s="1"/>
      <c r="S3" s="1"/>
      <c r="T3" s="1"/>
      <c r="U3" s="1"/>
      <c r="V3" s="1"/>
      <c r="W3" s="1"/>
      <c r="X3" s="1"/>
      <c r="Y3" s="1"/>
      <c r="Z3" s="21"/>
    </row>
    <row r="4" spans="1:26" ht="15.5" x14ac:dyDescent="0.35">
      <c r="A4" s="1"/>
      <c r="B4" s="106" t="s">
        <v>84</v>
      </c>
      <c r="C4" s="112">
        <v>0</v>
      </c>
      <c r="D4" s="112">
        <f t="shared" ref="D4:G4" si="0">$K$3+($K$4-$K$3)*(1/(1+EXP(-$K$5*((D3*100)-$K$7)))^$K$6)</f>
        <v>4.7425873177566781E-2</v>
      </c>
      <c r="E4" s="112">
        <f t="shared" si="0"/>
        <v>0.2689414213699951</v>
      </c>
      <c r="F4" s="112">
        <f t="shared" si="0"/>
        <v>0.7310585786300049</v>
      </c>
      <c r="G4" s="112">
        <f t="shared" si="0"/>
        <v>0.95257412682243336</v>
      </c>
      <c r="H4" s="113">
        <v>1</v>
      </c>
      <c r="I4" s="1"/>
      <c r="J4" s="52" t="s">
        <v>136</v>
      </c>
      <c r="K4" s="111">
        <v>1</v>
      </c>
      <c r="L4" s="1"/>
      <c r="M4" s="1"/>
      <c r="N4" s="1"/>
      <c r="O4" s="1"/>
      <c r="P4" s="1"/>
      <c r="Q4" s="1"/>
      <c r="R4" s="1"/>
      <c r="S4" s="1"/>
      <c r="T4" s="1"/>
      <c r="U4" s="1"/>
      <c r="V4" s="1"/>
      <c r="W4" s="1"/>
      <c r="X4" s="1"/>
      <c r="Y4" s="1"/>
      <c r="Z4" s="21"/>
    </row>
    <row r="5" spans="1:26" ht="15.5" x14ac:dyDescent="0.35">
      <c r="A5" s="1"/>
      <c r="B5" s="1"/>
      <c r="C5" s="1"/>
      <c r="D5" s="1"/>
      <c r="E5" s="1"/>
      <c r="F5" s="1"/>
      <c r="G5" s="1"/>
      <c r="H5" s="1"/>
      <c r="I5" s="1"/>
      <c r="J5" s="52" t="s">
        <v>137</v>
      </c>
      <c r="K5" s="111">
        <v>0.1</v>
      </c>
      <c r="L5" s="1"/>
      <c r="M5" s="1"/>
      <c r="N5" s="1"/>
      <c r="O5" s="1"/>
      <c r="P5" s="1"/>
      <c r="Q5" s="1"/>
      <c r="R5" s="1"/>
      <c r="S5" s="1"/>
      <c r="T5" s="1"/>
      <c r="U5" s="1"/>
      <c r="V5" s="1"/>
      <c r="W5" s="1"/>
      <c r="X5" s="1"/>
      <c r="Y5" s="1"/>
      <c r="Z5" s="21"/>
    </row>
    <row r="6" spans="1:26" ht="15.5" x14ac:dyDescent="0.35">
      <c r="A6" s="1"/>
      <c r="B6" s="1"/>
      <c r="C6" s="1"/>
      <c r="D6" s="1"/>
      <c r="E6" s="1"/>
      <c r="F6" s="1"/>
      <c r="G6" s="1"/>
      <c r="H6" s="1"/>
      <c r="I6" s="1"/>
      <c r="J6" s="52" t="s">
        <v>138</v>
      </c>
      <c r="K6" s="111">
        <v>1</v>
      </c>
      <c r="L6" s="1"/>
      <c r="M6" s="1"/>
      <c r="N6" s="1"/>
      <c r="O6" s="1"/>
      <c r="P6" s="1"/>
      <c r="Q6" s="1"/>
      <c r="R6" s="1"/>
      <c r="S6" s="1"/>
      <c r="T6" s="1"/>
      <c r="U6" s="1"/>
      <c r="V6" s="1"/>
      <c r="W6" s="1"/>
      <c r="X6" s="1"/>
      <c r="Y6" s="1"/>
      <c r="Z6" s="21"/>
    </row>
    <row r="7" spans="1:26" ht="15.5" x14ac:dyDescent="0.35">
      <c r="A7" s="1"/>
      <c r="B7" s="1"/>
      <c r="C7" s="1"/>
      <c r="D7" s="1"/>
      <c r="E7" s="1"/>
      <c r="F7" s="1"/>
      <c r="G7" s="1"/>
      <c r="H7" s="1"/>
      <c r="I7" s="1"/>
      <c r="J7" s="106" t="s">
        <v>139</v>
      </c>
      <c r="K7" s="114">
        <v>50</v>
      </c>
      <c r="L7" s="1"/>
      <c r="M7" s="1"/>
      <c r="N7" s="1"/>
      <c r="O7" s="1"/>
      <c r="P7" s="1"/>
      <c r="Q7" s="1"/>
      <c r="R7" s="1"/>
      <c r="S7" s="1"/>
      <c r="T7" s="1"/>
      <c r="U7" s="1"/>
      <c r="V7" s="1"/>
      <c r="W7" s="1"/>
      <c r="X7" s="1"/>
      <c r="Y7" s="1"/>
      <c r="Z7" s="21"/>
    </row>
    <row r="8" spans="1:26" ht="15.5" x14ac:dyDescent="0.35">
      <c r="A8" s="1"/>
      <c r="B8" s="1"/>
      <c r="C8" s="1"/>
      <c r="D8" s="1"/>
      <c r="E8" s="1"/>
      <c r="F8" s="1"/>
      <c r="G8" s="1"/>
      <c r="H8" s="1"/>
      <c r="I8" s="1"/>
      <c r="J8" s="1"/>
      <c r="K8" s="1"/>
      <c r="L8" s="1"/>
      <c r="M8" s="1"/>
      <c r="N8" s="1"/>
      <c r="O8" s="1"/>
      <c r="P8" s="1"/>
      <c r="Q8" s="1"/>
      <c r="R8" s="1"/>
      <c r="S8" s="1"/>
      <c r="T8" s="1"/>
      <c r="U8" s="1"/>
      <c r="V8" s="1"/>
      <c r="W8" s="1"/>
      <c r="X8" s="1"/>
      <c r="Y8" s="1"/>
      <c r="Z8" s="21"/>
    </row>
    <row r="9" spans="1:26" ht="15.5" x14ac:dyDescent="0.35">
      <c r="A9" s="1"/>
      <c r="B9" s="1"/>
      <c r="C9" s="1"/>
      <c r="D9" s="1"/>
      <c r="E9" s="1"/>
      <c r="F9" s="1"/>
      <c r="G9" s="1"/>
      <c r="H9" s="1"/>
      <c r="I9" s="1"/>
      <c r="J9" s="1"/>
      <c r="K9" s="1"/>
      <c r="L9" s="1"/>
      <c r="M9" s="1"/>
      <c r="N9" s="1"/>
      <c r="O9" s="1"/>
      <c r="P9" s="1"/>
      <c r="Q9" s="1"/>
      <c r="R9" s="1"/>
      <c r="S9" s="1"/>
      <c r="T9" s="1"/>
      <c r="U9" s="1"/>
      <c r="V9" s="1"/>
      <c r="W9" s="1"/>
      <c r="X9" s="1"/>
      <c r="Y9" s="1"/>
      <c r="Z9" s="21"/>
    </row>
    <row r="10" spans="1:26" ht="15.5" x14ac:dyDescent="0.35">
      <c r="A10" s="1"/>
      <c r="B10" s="1"/>
      <c r="C10" s="1"/>
      <c r="D10" s="1"/>
      <c r="E10" s="1"/>
      <c r="F10" s="1"/>
      <c r="G10" s="1"/>
      <c r="H10" s="1"/>
      <c r="I10" s="1"/>
      <c r="J10" s="1"/>
      <c r="K10" s="1"/>
      <c r="L10" s="1"/>
      <c r="M10" s="1"/>
      <c r="N10" s="1"/>
      <c r="O10" s="1"/>
      <c r="P10" s="1"/>
      <c r="Q10" s="1"/>
      <c r="R10" s="1"/>
      <c r="S10" s="1"/>
      <c r="T10" s="1"/>
      <c r="U10" s="1"/>
      <c r="V10" s="1"/>
      <c r="W10" s="1"/>
      <c r="X10" s="1"/>
      <c r="Y10" s="1"/>
      <c r="Z10" s="21"/>
    </row>
    <row r="11" spans="1:26" ht="15.5" x14ac:dyDescent="0.35">
      <c r="A11" s="1"/>
      <c r="B11" s="1"/>
      <c r="C11" s="1"/>
      <c r="D11" s="1"/>
      <c r="E11" s="1"/>
      <c r="F11" s="1"/>
      <c r="G11" s="1"/>
      <c r="H11" s="1"/>
      <c r="I11" s="1"/>
      <c r="J11" s="1"/>
      <c r="K11" s="1"/>
      <c r="L11" s="1"/>
      <c r="M11" s="1"/>
      <c r="N11" s="1"/>
      <c r="O11" s="1"/>
      <c r="P11" s="1"/>
      <c r="Q11" s="1"/>
      <c r="R11" s="1"/>
      <c r="S11" s="1"/>
      <c r="T11" s="1"/>
      <c r="U11" s="1"/>
      <c r="V11" s="1"/>
      <c r="W11" s="1"/>
      <c r="X11" s="1"/>
      <c r="Y11" s="1"/>
      <c r="Z11" s="21"/>
    </row>
    <row r="12" spans="1:26" ht="15.5" x14ac:dyDescent="0.35">
      <c r="A12" s="1"/>
      <c r="B12" s="1"/>
      <c r="C12" s="1"/>
      <c r="D12" s="1"/>
      <c r="E12" s="1"/>
      <c r="F12" s="1"/>
      <c r="G12" s="1"/>
      <c r="H12" s="1"/>
      <c r="I12" s="1"/>
      <c r="J12" s="1"/>
      <c r="K12" s="1"/>
      <c r="L12" s="1"/>
      <c r="M12" s="1"/>
      <c r="N12" s="1"/>
      <c r="O12" s="1"/>
      <c r="P12" s="1"/>
      <c r="Q12" s="1"/>
      <c r="R12" s="1"/>
      <c r="S12" s="1"/>
      <c r="T12" s="1"/>
      <c r="U12" s="1"/>
      <c r="V12" s="1"/>
      <c r="W12" s="1"/>
      <c r="X12" s="1"/>
      <c r="Y12" s="1"/>
      <c r="Z12" s="21"/>
    </row>
    <row r="13" spans="1:26" ht="15.5" x14ac:dyDescent="0.35">
      <c r="A13" s="1"/>
      <c r="B13" s="1"/>
      <c r="C13" s="1"/>
      <c r="D13" s="1"/>
      <c r="E13" s="1"/>
      <c r="F13" s="1"/>
      <c r="G13" s="1"/>
      <c r="H13" s="1"/>
      <c r="I13" s="1"/>
      <c r="J13" s="1"/>
      <c r="K13" s="1"/>
      <c r="L13" s="1"/>
      <c r="M13" s="1"/>
      <c r="N13" s="1"/>
      <c r="O13" s="1"/>
      <c r="P13" s="1"/>
      <c r="Q13" s="1"/>
      <c r="R13" s="1"/>
      <c r="S13" s="1"/>
      <c r="T13" s="1"/>
      <c r="U13" s="1"/>
      <c r="V13" s="1"/>
      <c r="W13" s="1"/>
      <c r="X13" s="1"/>
      <c r="Y13" s="1"/>
      <c r="Z13" s="21"/>
    </row>
    <row r="14" spans="1:26" ht="15.5" x14ac:dyDescent="0.35">
      <c r="A14" s="1"/>
      <c r="B14" s="1"/>
      <c r="C14" s="1"/>
      <c r="D14" s="1"/>
      <c r="E14" s="1"/>
      <c r="F14" s="1"/>
      <c r="G14" s="1"/>
      <c r="H14" s="1"/>
      <c r="I14" s="1"/>
      <c r="J14" s="1"/>
      <c r="K14" s="1"/>
      <c r="L14" s="1"/>
      <c r="M14" s="1"/>
      <c r="N14" s="1"/>
      <c r="O14" s="1"/>
      <c r="P14" s="1"/>
      <c r="Q14" s="1"/>
      <c r="R14" s="1"/>
      <c r="S14" s="1"/>
      <c r="T14" s="1"/>
      <c r="U14" s="1"/>
      <c r="V14" s="1"/>
      <c r="W14" s="1"/>
      <c r="X14" s="1"/>
      <c r="Y14" s="1"/>
      <c r="Z14" s="21"/>
    </row>
    <row r="15" spans="1:26" ht="15.5" x14ac:dyDescent="0.35">
      <c r="A15" s="1"/>
      <c r="B15" s="1"/>
      <c r="C15" s="1"/>
      <c r="D15" s="1"/>
      <c r="E15" s="1"/>
      <c r="F15" s="1"/>
      <c r="G15" s="1"/>
      <c r="H15" s="1"/>
      <c r="I15" s="1"/>
      <c r="J15" s="1"/>
      <c r="K15" s="1"/>
      <c r="L15" s="1"/>
      <c r="M15" s="1"/>
      <c r="N15" s="1"/>
      <c r="O15" s="1"/>
      <c r="P15" s="1"/>
      <c r="Q15" s="1"/>
      <c r="R15" s="1"/>
      <c r="S15" s="1"/>
      <c r="T15" s="1"/>
      <c r="U15" s="1"/>
      <c r="V15" s="1"/>
      <c r="W15" s="1"/>
      <c r="X15" s="1"/>
      <c r="Y15" s="1"/>
      <c r="Z15" s="21"/>
    </row>
    <row r="16" spans="1:26" ht="15.5" x14ac:dyDescent="0.35">
      <c r="A16" s="1"/>
      <c r="B16" s="1"/>
      <c r="C16" s="1"/>
      <c r="D16" s="1"/>
      <c r="E16" s="1"/>
      <c r="F16" s="1"/>
      <c r="G16" s="1"/>
      <c r="H16" s="1"/>
      <c r="I16" s="1"/>
      <c r="J16" s="1"/>
      <c r="K16" s="1"/>
      <c r="L16" s="1"/>
      <c r="M16" s="1"/>
      <c r="N16" s="1"/>
      <c r="O16" s="1"/>
      <c r="P16" s="1"/>
      <c r="Q16" s="1"/>
      <c r="R16" s="1"/>
      <c r="S16" s="1"/>
      <c r="T16" s="1"/>
      <c r="U16" s="1"/>
      <c r="V16" s="1"/>
      <c r="W16" s="1"/>
      <c r="X16" s="1"/>
      <c r="Y16" s="1"/>
      <c r="Z16" s="21"/>
    </row>
    <row r="17" spans="1:26" ht="15.5" x14ac:dyDescent="0.35">
      <c r="A17" s="1"/>
      <c r="B17" s="1"/>
      <c r="C17" s="1"/>
      <c r="D17" s="1"/>
      <c r="E17" s="1"/>
      <c r="F17" s="1"/>
      <c r="G17" s="1"/>
      <c r="H17" s="1"/>
      <c r="I17" s="1"/>
      <c r="J17" s="1"/>
      <c r="K17" s="1"/>
      <c r="L17" s="1"/>
      <c r="M17" s="1"/>
      <c r="N17" s="1"/>
      <c r="O17" s="1"/>
      <c r="P17" s="1"/>
      <c r="Q17" s="1"/>
      <c r="R17" s="1"/>
      <c r="S17" s="1"/>
      <c r="T17" s="1"/>
      <c r="U17" s="1"/>
      <c r="V17" s="1"/>
      <c r="W17" s="1"/>
      <c r="X17" s="1"/>
      <c r="Y17" s="1"/>
      <c r="Z17" s="21"/>
    </row>
    <row r="18" spans="1:26" ht="15.5" x14ac:dyDescent="0.35">
      <c r="A18" s="1"/>
      <c r="B18" s="1"/>
      <c r="C18" s="1"/>
      <c r="D18" s="1"/>
      <c r="E18" s="1"/>
      <c r="F18" s="1"/>
      <c r="G18" s="1"/>
      <c r="H18" s="1"/>
      <c r="I18" s="1"/>
      <c r="J18" s="1"/>
      <c r="K18" s="1"/>
      <c r="L18" s="1"/>
      <c r="M18" s="1"/>
      <c r="N18" s="1"/>
      <c r="O18" s="1"/>
      <c r="P18" s="1"/>
      <c r="Q18" s="1"/>
      <c r="R18" s="1"/>
      <c r="S18" s="1"/>
      <c r="T18" s="1"/>
      <c r="U18" s="1"/>
      <c r="V18" s="1"/>
      <c r="W18" s="1"/>
      <c r="X18" s="1"/>
      <c r="Y18" s="1"/>
      <c r="Z18" s="21"/>
    </row>
    <row r="19" spans="1:26" ht="15.5" x14ac:dyDescent="0.35">
      <c r="A19" s="1"/>
      <c r="B19" s="1"/>
      <c r="C19" s="1"/>
      <c r="D19" s="1"/>
      <c r="E19" s="1"/>
      <c r="F19" s="1"/>
      <c r="G19" s="1"/>
      <c r="H19" s="1"/>
      <c r="I19" s="1"/>
      <c r="J19" s="1"/>
      <c r="K19" s="1"/>
      <c r="L19" s="1"/>
      <c r="M19" s="1"/>
      <c r="N19" s="1"/>
      <c r="O19" s="1"/>
      <c r="P19" s="1"/>
      <c r="Q19" s="1"/>
      <c r="R19" s="1"/>
      <c r="S19" s="1"/>
      <c r="T19" s="1"/>
      <c r="U19" s="1"/>
      <c r="V19" s="1"/>
      <c r="W19" s="1"/>
      <c r="X19" s="1"/>
      <c r="Y19" s="1"/>
      <c r="Z19" s="21"/>
    </row>
    <row r="20" spans="1:26" ht="15.5" x14ac:dyDescent="0.35">
      <c r="A20" s="1"/>
      <c r="B20" s="1"/>
      <c r="C20" s="1"/>
      <c r="D20" s="1"/>
      <c r="E20" s="1"/>
      <c r="F20" s="1"/>
      <c r="G20" s="1"/>
      <c r="H20" s="1"/>
      <c r="I20" s="1"/>
      <c r="J20" s="1"/>
      <c r="K20" s="1"/>
      <c r="L20" s="1"/>
      <c r="M20" s="1"/>
      <c r="N20" s="1"/>
      <c r="O20" s="1"/>
      <c r="P20" s="1"/>
      <c r="Q20" s="1"/>
      <c r="R20" s="1"/>
      <c r="S20" s="1"/>
      <c r="T20" s="1"/>
      <c r="U20" s="1"/>
      <c r="V20" s="1"/>
      <c r="W20" s="1"/>
      <c r="X20" s="1"/>
      <c r="Y20" s="1"/>
      <c r="Z20" s="21"/>
    </row>
    <row r="21" spans="1:26" ht="15.75" customHeight="1" x14ac:dyDescent="0.35">
      <c r="A21" s="1"/>
      <c r="B21" s="1"/>
      <c r="C21" s="1"/>
      <c r="D21" s="1"/>
      <c r="E21" s="1"/>
      <c r="F21" s="1"/>
      <c r="G21" s="1"/>
      <c r="H21" s="1"/>
      <c r="I21" s="1"/>
      <c r="J21" s="1"/>
      <c r="K21" s="1"/>
      <c r="L21" s="1"/>
      <c r="M21" s="1"/>
      <c r="N21" s="1"/>
      <c r="O21" s="1"/>
      <c r="P21" s="1"/>
      <c r="Q21" s="1"/>
      <c r="R21" s="1"/>
      <c r="S21" s="1"/>
      <c r="T21" s="1"/>
      <c r="U21" s="1"/>
      <c r="V21" s="1"/>
      <c r="W21" s="1"/>
      <c r="X21" s="1"/>
      <c r="Y21" s="1"/>
      <c r="Z21" s="21"/>
    </row>
    <row r="22" spans="1:26" ht="15.75" customHeight="1" x14ac:dyDescent="0.35">
      <c r="A22" s="1"/>
      <c r="B22" s="1"/>
      <c r="C22" s="1"/>
      <c r="D22" s="1"/>
      <c r="E22" s="1"/>
      <c r="F22" s="1"/>
      <c r="G22" s="1"/>
      <c r="H22" s="1"/>
      <c r="I22" s="1"/>
      <c r="J22" s="1"/>
      <c r="K22" s="1"/>
      <c r="L22" s="1"/>
      <c r="M22" s="1"/>
      <c r="N22" s="1"/>
      <c r="O22" s="1"/>
      <c r="P22" s="1"/>
      <c r="Q22" s="1"/>
      <c r="R22" s="1"/>
      <c r="S22" s="1"/>
      <c r="T22" s="1"/>
      <c r="U22" s="1"/>
      <c r="V22" s="1"/>
      <c r="W22" s="1"/>
      <c r="X22" s="1"/>
      <c r="Y22" s="1"/>
      <c r="Z22" s="21"/>
    </row>
    <row r="23" spans="1:26" ht="15.75" customHeight="1" x14ac:dyDescent="0.35">
      <c r="A23" s="1"/>
      <c r="B23" s="1"/>
      <c r="C23" s="1"/>
      <c r="D23" s="1"/>
      <c r="E23" s="1"/>
      <c r="F23" s="1"/>
      <c r="G23" s="1"/>
      <c r="H23" s="1"/>
      <c r="I23" s="1"/>
      <c r="J23" s="1"/>
      <c r="K23" s="1"/>
      <c r="L23" s="1"/>
      <c r="M23" s="1"/>
      <c r="N23" s="1"/>
      <c r="O23" s="1"/>
      <c r="P23" s="1"/>
      <c r="Q23" s="1"/>
      <c r="R23" s="1"/>
      <c r="S23" s="1"/>
      <c r="T23" s="1"/>
      <c r="U23" s="1"/>
      <c r="V23" s="1"/>
      <c r="W23" s="1"/>
      <c r="X23" s="1"/>
      <c r="Y23" s="1"/>
      <c r="Z23" s="21"/>
    </row>
    <row r="24" spans="1:26" ht="15.75" customHeight="1" x14ac:dyDescent="0.35">
      <c r="A24" s="1"/>
      <c r="B24" s="1"/>
      <c r="C24" s="1"/>
      <c r="D24" s="1"/>
      <c r="E24" s="1"/>
      <c r="F24" s="1"/>
      <c r="G24" s="1"/>
      <c r="H24" s="1"/>
      <c r="I24" s="1"/>
      <c r="J24" s="1"/>
      <c r="K24" s="1"/>
      <c r="L24" s="1"/>
      <c r="M24" s="1"/>
      <c r="N24" s="1"/>
      <c r="O24" s="1"/>
      <c r="P24" s="1"/>
      <c r="Q24" s="1"/>
      <c r="R24" s="1"/>
      <c r="S24" s="1"/>
      <c r="T24" s="1"/>
      <c r="U24" s="1"/>
      <c r="V24" s="1"/>
      <c r="W24" s="1"/>
      <c r="X24" s="1"/>
      <c r="Y24" s="1"/>
      <c r="Z24" s="21"/>
    </row>
    <row r="25" spans="1:26" ht="15.75" customHeight="1" x14ac:dyDescent="0.35">
      <c r="A25" s="1"/>
      <c r="B25" s="1"/>
      <c r="C25" s="1"/>
      <c r="D25" s="1"/>
      <c r="E25" s="1"/>
      <c r="F25" s="1"/>
      <c r="G25" s="1"/>
      <c r="H25" s="1"/>
      <c r="I25" s="1"/>
      <c r="J25" s="1"/>
      <c r="K25" s="1"/>
      <c r="L25" s="1"/>
      <c r="M25" s="1"/>
      <c r="N25" s="1"/>
      <c r="O25" s="1"/>
      <c r="P25" s="1"/>
      <c r="Q25" s="1"/>
      <c r="R25" s="1"/>
      <c r="S25" s="1"/>
      <c r="T25" s="1"/>
      <c r="U25" s="1"/>
      <c r="V25" s="1"/>
      <c r="W25" s="1"/>
      <c r="X25" s="1"/>
      <c r="Y25" s="1"/>
      <c r="Z25" s="21"/>
    </row>
    <row r="26" spans="1:26" ht="15.75" customHeight="1" x14ac:dyDescent="0.35">
      <c r="A26" s="1"/>
      <c r="B26" s="1"/>
      <c r="C26" s="1"/>
      <c r="D26" s="1"/>
      <c r="E26" s="1"/>
      <c r="F26" s="1"/>
      <c r="G26" s="1"/>
      <c r="H26" s="1"/>
      <c r="I26" s="1"/>
      <c r="J26" s="1"/>
      <c r="K26" s="1"/>
      <c r="L26" s="1"/>
      <c r="M26" s="1"/>
      <c r="N26" s="1"/>
      <c r="O26" s="1"/>
      <c r="P26" s="1"/>
      <c r="Q26" s="1"/>
      <c r="R26" s="1"/>
      <c r="S26" s="1"/>
      <c r="T26" s="1"/>
      <c r="U26" s="1"/>
      <c r="V26" s="1"/>
      <c r="W26" s="1"/>
      <c r="X26" s="1"/>
      <c r="Y26" s="1"/>
      <c r="Z26" s="21"/>
    </row>
    <row r="27" spans="1:26" ht="15.75" customHeight="1" x14ac:dyDescent="0.35">
      <c r="A27" s="1"/>
      <c r="B27" s="1"/>
      <c r="C27" s="1"/>
      <c r="D27" s="1"/>
      <c r="E27" s="1"/>
      <c r="F27" s="1"/>
      <c r="G27" s="1"/>
      <c r="H27" s="1"/>
      <c r="I27" s="1"/>
      <c r="J27" s="1"/>
      <c r="K27" s="1"/>
      <c r="L27" s="1"/>
      <c r="M27" s="1"/>
      <c r="N27" s="1"/>
      <c r="O27" s="1"/>
      <c r="P27" s="1"/>
      <c r="Q27" s="1"/>
      <c r="R27" s="1"/>
      <c r="S27" s="1"/>
      <c r="T27" s="1"/>
      <c r="U27" s="1"/>
      <c r="V27" s="1"/>
      <c r="W27" s="1"/>
      <c r="X27" s="1"/>
      <c r="Y27" s="1"/>
      <c r="Z27" s="21"/>
    </row>
    <row r="28" spans="1:26" ht="15.75" customHeight="1" x14ac:dyDescent="0.35">
      <c r="A28" s="1"/>
      <c r="B28" s="1"/>
      <c r="C28" s="1"/>
      <c r="D28" s="1"/>
      <c r="E28" s="1"/>
      <c r="F28" s="1"/>
      <c r="G28" s="1"/>
      <c r="H28" s="1"/>
      <c r="I28" s="1"/>
      <c r="J28" s="1"/>
      <c r="K28" s="1"/>
      <c r="L28" s="1"/>
      <c r="M28" s="1"/>
      <c r="N28" s="1"/>
      <c r="O28" s="1"/>
      <c r="P28" s="1"/>
      <c r="Q28" s="1"/>
      <c r="R28" s="1"/>
      <c r="S28" s="1"/>
      <c r="T28" s="1"/>
      <c r="U28" s="1"/>
      <c r="V28" s="1"/>
      <c r="W28" s="1"/>
      <c r="X28" s="1"/>
      <c r="Y28" s="1"/>
      <c r="Z28" s="21"/>
    </row>
    <row r="29" spans="1:26" ht="15.75" customHeight="1" x14ac:dyDescent="0.35">
      <c r="A29" s="1"/>
      <c r="B29" s="1"/>
      <c r="C29" s="1"/>
      <c r="D29" s="1"/>
      <c r="E29" s="1"/>
      <c r="F29" s="1"/>
      <c r="G29" s="1"/>
      <c r="H29" s="1"/>
      <c r="I29" s="1"/>
      <c r="J29" s="1"/>
      <c r="K29" s="1"/>
      <c r="L29" s="1"/>
      <c r="M29" s="1"/>
      <c r="N29" s="1"/>
      <c r="O29" s="1"/>
      <c r="P29" s="1"/>
      <c r="Q29" s="1"/>
      <c r="R29" s="1"/>
      <c r="S29" s="1"/>
      <c r="T29" s="1"/>
      <c r="U29" s="1"/>
      <c r="V29" s="1"/>
      <c r="W29" s="1"/>
      <c r="X29" s="1"/>
      <c r="Y29" s="1"/>
      <c r="Z29" s="21"/>
    </row>
    <row r="30" spans="1:26" ht="15.75" customHeight="1" x14ac:dyDescent="0.35">
      <c r="A30" s="1"/>
      <c r="B30" s="1"/>
      <c r="C30" s="1"/>
      <c r="D30" s="1"/>
      <c r="E30" s="1"/>
      <c r="F30" s="1"/>
      <c r="G30" s="1"/>
      <c r="H30" s="1"/>
      <c r="I30" s="1"/>
      <c r="J30" s="1"/>
      <c r="K30" s="1"/>
      <c r="L30" s="1"/>
      <c r="M30" s="1"/>
      <c r="N30" s="1"/>
      <c r="O30" s="1"/>
      <c r="P30" s="1"/>
      <c r="Q30" s="1"/>
      <c r="R30" s="1"/>
      <c r="S30" s="1"/>
      <c r="T30" s="1"/>
      <c r="U30" s="1"/>
      <c r="V30" s="1"/>
      <c r="W30" s="1"/>
      <c r="X30" s="1"/>
      <c r="Y30" s="1"/>
      <c r="Z30" s="21"/>
    </row>
    <row r="31" spans="1:26" ht="15.75" customHeight="1" x14ac:dyDescent="0.35">
      <c r="A31" s="1"/>
      <c r="B31" s="1"/>
      <c r="C31" s="1"/>
      <c r="D31" s="1"/>
      <c r="E31" s="1"/>
      <c r="F31" s="1"/>
      <c r="G31" s="1"/>
      <c r="H31" s="1"/>
      <c r="I31" s="1"/>
      <c r="J31" s="1"/>
      <c r="K31" s="1"/>
      <c r="L31" s="1"/>
      <c r="M31" s="1"/>
      <c r="N31" s="1"/>
      <c r="O31" s="1"/>
      <c r="P31" s="1"/>
      <c r="Q31" s="1"/>
      <c r="R31" s="1"/>
      <c r="S31" s="1"/>
      <c r="T31" s="1"/>
      <c r="U31" s="1"/>
      <c r="V31" s="1"/>
      <c r="W31" s="1"/>
      <c r="X31" s="1"/>
      <c r="Y31" s="1"/>
      <c r="Z31" s="21"/>
    </row>
    <row r="32" spans="1:26" ht="15.75" customHeight="1" x14ac:dyDescent="0.4">
      <c r="A32" s="1"/>
      <c r="B32" s="1"/>
      <c r="C32" s="1"/>
      <c r="D32" s="1"/>
      <c r="E32" s="1"/>
      <c r="F32" s="1"/>
      <c r="G32" s="1"/>
      <c r="H32" s="1"/>
      <c r="I32" s="115"/>
      <c r="J32" s="1"/>
      <c r="K32" s="1"/>
      <c r="L32" s="116"/>
      <c r="M32" s="1"/>
      <c r="N32" s="1"/>
      <c r="O32" s="1"/>
      <c r="P32" s="1"/>
      <c r="Q32" s="1"/>
      <c r="R32" s="1"/>
      <c r="S32" s="1"/>
      <c r="T32" s="1"/>
      <c r="U32" s="1"/>
      <c r="V32" s="1"/>
      <c r="W32" s="1"/>
      <c r="X32" s="1"/>
      <c r="Y32" s="1"/>
      <c r="Z32" s="21"/>
    </row>
    <row r="33" spans="1:26" ht="15.75" customHeight="1" x14ac:dyDescent="0.35">
      <c r="A33" s="1"/>
      <c r="B33" s="1"/>
      <c r="C33" s="1"/>
      <c r="D33" s="1"/>
      <c r="E33" s="1"/>
      <c r="F33" s="1"/>
      <c r="G33" s="1"/>
      <c r="H33" s="1"/>
      <c r="I33" s="117"/>
      <c r="J33" s="1"/>
      <c r="K33" s="1"/>
      <c r="L33" s="1"/>
      <c r="M33" s="1"/>
      <c r="N33" s="1"/>
      <c r="O33" s="1"/>
      <c r="P33" s="1"/>
      <c r="Q33" s="1"/>
      <c r="R33" s="1"/>
      <c r="S33" s="1"/>
      <c r="T33" s="1"/>
      <c r="U33" s="1"/>
      <c r="V33" s="1"/>
      <c r="W33" s="1"/>
      <c r="X33" s="1"/>
      <c r="Y33" s="1"/>
      <c r="Z33" s="21"/>
    </row>
    <row r="34" spans="1:26" ht="15.75" customHeight="1" x14ac:dyDescent="0.4">
      <c r="A34" s="1"/>
      <c r="B34" s="1"/>
      <c r="C34" s="1"/>
      <c r="D34" s="1"/>
      <c r="E34" s="1"/>
      <c r="F34" s="1"/>
      <c r="G34" s="1"/>
      <c r="H34" s="1"/>
      <c r="I34" s="115"/>
      <c r="J34" s="1"/>
      <c r="K34" s="1"/>
      <c r="L34" s="1"/>
      <c r="M34" s="1"/>
      <c r="N34" s="1"/>
      <c r="O34" s="1"/>
      <c r="P34" s="1"/>
      <c r="Q34" s="1"/>
      <c r="R34" s="1"/>
      <c r="S34" s="1"/>
      <c r="T34" s="1"/>
      <c r="U34" s="1"/>
      <c r="V34" s="1"/>
      <c r="W34" s="1"/>
      <c r="X34" s="1"/>
      <c r="Y34" s="1"/>
      <c r="Z34" s="21"/>
    </row>
    <row r="35" spans="1:26" ht="15.75" customHeight="1" x14ac:dyDescent="0.35">
      <c r="A35" s="1"/>
      <c r="B35" s="1"/>
      <c r="C35" s="1"/>
      <c r="D35" s="1"/>
      <c r="E35" s="1"/>
      <c r="F35" s="1"/>
      <c r="G35" s="1"/>
      <c r="H35" s="1"/>
      <c r="I35" s="117"/>
      <c r="J35" s="1"/>
      <c r="K35" s="1"/>
      <c r="L35" s="1"/>
      <c r="M35" s="1"/>
      <c r="N35" s="1"/>
      <c r="O35" s="1"/>
      <c r="P35" s="1"/>
      <c r="Q35" s="1"/>
      <c r="R35" s="1"/>
      <c r="S35" s="1"/>
      <c r="T35" s="1"/>
      <c r="U35" s="1"/>
      <c r="V35" s="1"/>
      <c r="W35" s="1"/>
      <c r="X35" s="1"/>
      <c r="Y35" s="1"/>
      <c r="Z35" s="21"/>
    </row>
    <row r="36" spans="1:26" ht="15.75" customHeight="1" x14ac:dyDescent="0.35">
      <c r="A36" s="1"/>
      <c r="B36" s="1"/>
      <c r="C36" s="1"/>
      <c r="D36" s="1"/>
      <c r="E36" s="1"/>
      <c r="F36" s="1"/>
      <c r="G36" s="1"/>
      <c r="H36" s="1"/>
      <c r="I36" s="118"/>
      <c r="J36" s="1"/>
      <c r="K36" s="1"/>
      <c r="L36" s="1"/>
      <c r="M36" s="1"/>
      <c r="N36" s="1"/>
      <c r="O36" s="1"/>
      <c r="P36" s="1"/>
      <c r="Q36" s="1"/>
      <c r="R36" s="1"/>
      <c r="S36" s="1"/>
      <c r="T36" s="1"/>
      <c r="U36" s="1"/>
      <c r="V36" s="1"/>
      <c r="W36" s="1"/>
      <c r="X36" s="1"/>
      <c r="Y36" s="1"/>
      <c r="Z36" s="21"/>
    </row>
    <row r="37" spans="1:26" ht="15.75" customHeight="1" x14ac:dyDescent="0.35">
      <c r="A37" s="1"/>
      <c r="B37" s="1"/>
      <c r="C37" s="1"/>
      <c r="D37" s="1"/>
      <c r="E37" s="1"/>
      <c r="F37" s="1"/>
      <c r="G37" s="1"/>
      <c r="H37" s="1"/>
      <c r="I37" s="119"/>
      <c r="J37" s="1"/>
      <c r="K37" s="1"/>
      <c r="L37" s="1"/>
      <c r="M37" s="1"/>
      <c r="N37" s="1"/>
      <c r="O37" s="1"/>
      <c r="P37" s="1"/>
      <c r="Q37" s="1"/>
      <c r="R37" s="1"/>
      <c r="S37" s="1"/>
      <c r="T37" s="1"/>
      <c r="U37" s="1"/>
      <c r="V37" s="1"/>
      <c r="W37" s="1"/>
      <c r="X37" s="1"/>
      <c r="Y37" s="1"/>
      <c r="Z37" s="21"/>
    </row>
    <row r="38" spans="1:26" ht="15.75" customHeight="1" x14ac:dyDescent="0.35">
      <c r="A38" s="1"/>
      <c r="B38" s="1"/>
      <c r="C38" s="1"/>
      <c r="D38" s="1"/>
      <c r="E38" s="1"/>
      <c r="F38" s="1"/>
      <c r="G38" s="1"/>
      <c r="H38" s="1"/>
      <c r="I38" s="120"/>
      <c r="J38" s="1"/>
      <c r="K38" s="1"/>
      <c r="L38" s="1"/>
      <c r="M38" s="1"/>
      <c r="N38" s="1"/>
      <c r="O38" s="1"/>
      <c r="P38" s="1"/>
      <c r="Q38" s="1"/>
      <c r="R38" s="1"/>
      <c r="S38" s="1"/>
      <c r="T38" s="1"/>
      <c r="U38" s="1"/>
      <c r="V38" s="1"/>
      <c r="W38" s="1"/>
      <c r="X38" s="1"/>
      <c r="Y38" s="1"/>
      <c r="Z38" s="21"/>
    </row>
    <row r="39" spans="1:26" ht="15.75" customHeight="1" x14ac:dyDescent="0.35">
      <c r="A39" s="1"/>
      <c r="B39" s="1"/>
      <c r="C39" s="1"/>
      <c r="D39" s="1"/>
      <c r="E39" s="1"/>
      <c r="F39" s="1"/>
      <c r="G39" s="1"/>
      <c r="H39" s="1"/>
      <c r="I39" s="119"/>
      <c r="J39" s="1"/>
      <c r="K39" s="1"/>
      <c r="L39" s="1"/>
      <c r="M39" s="1"/>
      <c r="N39" s="1"/>
      <c r="O39" s="1"/>
      <c r="P39" s="1"/>
      <c r="Q39" s="1"/>
      <c r="R39" s="1"/>
      <c r="S39" s="1"/>
      <c r="T39" s="1"/>
      <c r="U39" s="1"/>
      <c r="V39" s="1"/>
      <c r="W39" s="1"/>
      <c r="X39" s="1"/>
      <c r="Y39" s="1"/>
      <c r="Z39" s="21"/>
    </row>
    <row r="40" spans="1:26" ht="15.75" customHeight="1" x14ac:dyDescent="0.35">
      <c r="A40" s="1"/>
      <c r="B40" s="1"/>
      <c r="C40" s="21"/>
      <c r="D40" s="21"/>
      <c r="E40" s="1"/>
      <c r="F40" s="1"/>
      <c r="G40" s="1"/>
      <c r="H40" s="1"/>
      <c r="I40" s="120"/>
      <c r="J40" s="1"/>
      <c r="K40" s="1"/>
      <c r="L40" s="1"/>
      <c r="M40" s="1"/>
      <c r="N40" s="1"/>
      <c r="O40" s="1"/>
      <c r="P40" s="1"/>
      <c r="Q40" s="1"/>
      <c r="R40" s="1"/>
      <c r="S40" s="1"/>
      <c r="T40" s="1"/>
      <c r="U40" s="1"/>
      <c r="V40" s="1"/>
      <c r="W40" s="1"/>
      <c r="X40" s="1"/>
      <c r="Y40" s="1"/>
      <c r="Z40" s="21"/>
    </row>
    <row r="41" spans="1:26" ht="15.75" customHeight="1" x14ac:dyDescent="0.35">
      <c r="A41" s="1"/>
      <c r="B41" s="1"/>
      <c r="C41" s="21"/>
      <c r="D41" s="21"/>
      <c r="E41" s="1"/>
      <c r="F41" s="1"/>
      <c r="G41" s="1"/>
      <c r="H41" s="1"/>
      <c r="I41" s="119"/>
      <c r="J41" s="1"/>
      <c r="K41" s="1"/>
      <c r="L41" s="1"/>
      <c r="M41" s="1"/>
      <c r="N41" s="1"/>
      <c r="O41" s="1"/>
      <c r="P41" s="1"/>
      <c r="Q41" s="1"/>
      <c r="R41" s="1"/>
      <c r="S41" s="1"/>
      <c r="T41" s="1"/>
      <c r="U41" s="1"/>
      <c r="V41" s="1"/>
      <c r="W41" s="1"/>
      <c r="X41" s="1"/>
      <c r="Y41" s="1"/>
      <c r="Z41" s="21"/>
    </row>
    <row r="42" spans="1:26" ht="15.75" customHeight="1" x14ac:dyDescent="0.35">
      <c r="A42" s="1"/>
      <c r="B42" s="1"/>
      <c r="C42" s="21"/>
      <c r="D42" s="21"/>
      <c r="E42" s="1"/>
      <c r="F42" s="1"/>
      <c r="G42" s="1"/>
      <c r="H42" s="1"/>
      <c r="I42" s="121"/>
      <c r="J42" s="1"/>
      <c r="K42" s="1"/>
      <c r="L42" s="1"/>
      <c r="M42" s="1"/>
      <c r="N42" s="1"/>
      <c r="O42" s="1"/>
      <c r="P42" s="1"/>
      <c r="Q42" s="1"/>
      <c r="R42" s="1"/>
      <c r="S42" s="1"/>
      <c r="T42" s="1"/>
      <c r="U42" s="1"/>
      <c r="V42" s="1"/>
      <c r="W42" s="1"/>
      <c r="X42" s="1"/>
      <c r="Y42" s="1"/>
      <c r="Z42" s="21"/>
    </row>
    <row r="43" spans="1:26" ht="15.75" customHeight="1" x14ac:dyDescent="0.35">
      <c r="A43" s="1"/>
      <c r="B43" s="1"/>
      <c r="C43" s="21"/>
      <c r="D43" s="21"/>
      <c r="E43" s="1"/>
      <c r="F43" s="1"/>
      <c r="G43" s="1"/>
      <c r="H43" s="1"/>
      <c r="I43" s="1"/>
      <c r="J43" s="1"/>
      <c r="K43" s="1"/>
      <c r="L43" s="1"/>
      <c r="M43" s="1"/>
      <c r="N43" s="1"/>
      <c r="O43" s="1"/>
      <c r="P43" s="1"/>
      <c r="Q43" s="1"/>
      <c r="R43" s="1"/>
      <c r="S43" s="1"/>
      <c r="T43" s="1"/>
      <c r="U43" s="1"/>
      <c r="V43" s="1"/>
      <c r="W43" s="1"/>
      <c r="X43" s="1"/>
      <c r="Y43" s="1"/>
      <c r="Z43" s="21"/>
    </row>
    <row r="44" spans="1:26" ht="15.75" customHeight="1" x14ac:dyDescent="0.35">
      <c r="A44" s="1"/>
      <c r="B44" s="1"/>
      <c r="C44" s="21"/>
      <c r="D44" s="21"/>
      <c r="E44" s="1"/>
      <c r="F44" s="1"/>
      <c r="G44" s="1"/>
      <c r="H44" s="1"/>
      <c r="I44" s="1"/>
      <c r="J44" s="1"/>
      <c r="K44" s="1"/>
      <c r="L44" s="1"/>
      <c r="M44" s="1"/>
      <c r="N44" s="1"/>
      <c r="O44" s="1"/>
      <c r="P44" s="1"/>
      <c r="Q44" s="1"/>
      <c r="R44" s="1"/>
      <c r="S44" s="1"/>
      <c r="T44" s="1"/>
      <c r="U44" s="1"/>
      <c r="V44" s="1"/>
      <c r="W44" s="1"/>
      <c r="X44" s="1"/>
      <c r="Y44" s="1"/>
      <c r="Z44" s="21"/>
    </row>
    <row r="45" spans="1:26" ht="15.75" customHeight="1" x14ac:dyDescent="0.35">
      <c r="A45" s="1"/>
      <c r="B45" s="1"/>
      <c r="C45" s="21"/>
      <c r="D45" s="21"/>
      <c r="E45" s="1"/>
      <c r="F45" s="1"/>
      <c r="G45" s="1"/>
      <c r="H45" s="1"/>
      <c r="I45" s="1"/>
      <c r="J45" s="1"/>
      <c r="K45" s="1"/>
      <c r="L45" s="1"/>
      <c r="M45" s="1"/>
      <c r="N45" s="1"/>
      <c r="O45" s="1"/>
      <c r="P45" s="1"/>
      <c r="Q45" s="1"/>
      <c r="R45" s="1"/>
      <c r="S45" s="1"/>
      <c r="T45" s="1"/>
      <c r="U45" s="1"/>
      <c r="V45" s="1"/>
      <c r="W45" s="1"/>
      <c r="X45" s="1"/>
      <c r="Y45" s="1"/>
      <c r="Z45" s="21"/>
    </row>
    <row r="46" spans="1:26" ht="15.75" customHeight="1" x14ac:dyDescent="0.35">
      <c r="A46" s="1"/>
      <c r="B46" s="1"/>
      <c r="C46" s="21"/>
      <c r="D46" s="21"/>
      <c r="E46" s="1"/>
      <c r="F46" s="1"/>
      <c r="G46" s="1"/>
      <c r="H46" s="1"/>
      <c r="I46" s="1"/>
      <c r="J46" s="1"/>
      <c r="K46" s="1"/>
      <c r="L46" s="1"/>
      <c r="M46" s="1"/>
      <c r="N46" s="1"/>
      <c r="O46" s="1"/>
      <c r="P46" s="1"/>
      <c r="Q46" s="1"/>
      <c r="R46" s="1"/>
      <c r="S46" s="1"/>
      <c r="T46" s="1"/>
      <c r="U46" s="1"/>
      <c r="V46" s="1"/>
      <c r="W46" s="1"/>
      <c r="X46" s="1"/>
      <c r="Y46" s="1"/>
      <c r="Z46" s="21"/>
    </row>
    <row r="47" spans="1:26" ht="15.75" customHeight="1" x14ac:dyDescent="0.35">
      <c r="A47" s="1"/>
      <c r="B47" s="1"/>
      <c r="C47" s="21"/>
      <c r="D47" s="21"/>
      <c r="E47" s="1"/>
      <c r="F47" s="1"/>
      <c r="G47" s="1"/>
      <c r="H47" s="1"/>
      <c r="I47" s="1"/>
      <c r="J47" s="1"/>
      <c r="K47" s="1"/>
      <c r="L47" s="1"/>
      <c r="M47" s="1"/>
      <c r="N47" s="1"/>
      <c r="O47" s="1"/>
      <c r="P47" s="1"/>
      <c r="Q47" s="1"/>
      <c r="R47" s="1"/>
      <c r="S47" s="1"/>
      <c r="T47" s="1"/>
      <c r="U47" s="1"/>
      <c r="V47" s="1"/>
      <c r="W47" s="1"/>
      <c r="X47" s="1"/>
      <c r="Y47" s="1"/>
      <c r="Z47" s="21"/>
    </row>
    <row r="48" spans="1:26" ht="15.75" customHeight="1" x14ac:dyDescent="0.35">
      <c r="A48" s="1"/>
      <c r="B48" s="1"/>
      <c r="C48" s="21"/>
      <c r="D48" s="21"/>
      <c r="E48" s="1"/>
      <c r="F48" s="1"/>
      <c r="G48" s="1"/>
      <c r="H48" s="1"/>
      <c r="I48" s="1"/>
      <c r="J48" s="1"/>
      <c r="K48" s="1"/>
      <c r="L48" s="1"/>
      <c r="M48" s="1"/>
      <c r="N48" s="1"/>
      <c r="O48" s="1"/>
      <c r="P48" s="1"/>
      <c r="Q48" s="1"/>
      <c r="R48" s="1"/>
      <c r="S48" s="1"/>
      <c r="T48" s="1"/>
      <c r="U48" s="1"/>
      <c r="V48" s="1"/>
      <c r="W48" s="1"/>
      <c r="X48" s="1"/>
      <c r="Y48" s="1"/>
      <c r="Z48" s="21"/>
    </row>
    <row r="49" spans="1:26" ht="15.75" customHeight="1" x14ac:dyDescent="0.35">
      <c r="A49" s="1"/>
      <c r="B49" s="1"/>
      <c r="C49" s="21"/>
      <c r="D49" s="21"/>
      <c r="E49" s="1"/>
      <c r="F49" s="1"/>
      <c r="G49" s="1"/>
      <c r="H49" s="1"/>
      <c r="I49" s="1"/>
      <c r="J49" s="1"/>
      <c r="K49" s="1"/>
      <c r="L49" s="1"/>
      <c r="M49" s="1"/>
      <c r="N49" s="1"/>
      <c r="O49" s="1"/>
      <c r="P49" s="1"/>
      <c r="Q49" s="1"/>
      <c r="R49" s="1"/>
      <c r="S49" s="1"/>
      <c r="T49" s="1"/>
      <c r="U49" s="1"/>
      <c r="V49" s="1"/>
      <c r="W49" s="1"/>
      <c r="X49" s="1"/>
      <c r="Y49" s="1"/>
      <c r="Z49" s="21"/>
    </row>
    <row r="50" spans="1:26" ht="15.75" customHeight="1" x14ac:dyDescent="0.35">
      <c r="A50" s="1"/>
      <c r="B50" s="1"/>
      <c r="C50" s="21"/>
      <c r="D50" s="21"/>
      <c r="E50" s="1"/>
      <c r="F50" s="1"/>
      <c r="G50" s="1"/>
      <c r="H50" s="1"/>
      <c r="I50" s="1"/>
      <c r="J50" s="1"/>
      <c r="K50" s="1"/>
      <c r="L50" s="1"/>
      <c r="M50" s="1"/>
      <c r="N50" s="1"/>
      <c r="O50" s="1"/>
      <c r="P50" s="1"/>
      <c r="Q50" s="1"/>
      <c r="R50" s="1"/>
      <c r="S50" s="1"/>
      <c r="T50" s="1"/>
      <c r="U50" s="1"/>
      <c r="V50" s="1"/>
      <c r="W50" s="1"/>
      <c r="X50" s="1"/>
      <c r="Y50" s="1"/>
      <c r="Z50" s="21"/>
    </row>
    <row r="51" spans="1:26" ht="15.75" customHeight="1" x14ac:dyDescent="0.35">
      <c r="A51" s="1"/>
      <c r="B51" s="1"/>
      <c r="C51" s="21"/>
      <c r="D51" s="21"/>
      <c r="E51" s="1"/>
      <c r="F51" s="1"/>
      <c r="G51" s="1"/>
      <c r="H51" s="1"/>
      <c r="I51" s="1"/>
      <c r="J51" s="1"/>
      <c r="K51" s="1"/>
      <c r="L51" s="1"/>
      <c r="M51" s="1"/>
      <c r="N51" s="1"/>
      <c r="O51" s="1"/>
      <c r="P51" s="1"/>
      <c r="Q51" s="1"/>
      <c r="R51" s="1"/>
      <c r="S51" s="1"/>
      <c r="T51" s="1"/>
      <c r="U51" s="1"/>
      <c r="V51" s="1"/>
      <c r="W51" s="1"/>
      <c r="X51" s="1"/>
      <c r="Y51" s="1"/>
      <c r="Z51" s="21"/>
    </row>
    <row r="52" spans="1:26" ht="15.75" customHeight="1" x14ac:dyDescent="0.35">
      <c r="A52" s="1"/>
      <c r="B52" s="1"/>
      <c r="C52" s="21"/>
      <c r="D52" s="21"/>
      <c r="E52" s="1"/>
      <c r="F52" s="1"/>
      <c r="G52" s="1"/>
      <c r="H52" s="1"/>
      <c r="I52" s="1"/>
      <c r="J52" s="1"/>
      <c r="K52" s="1"/>
      <c r="L52" s="1"/>
      <c r="M52" s="1"/>
      <c r="N52" s="1"/>
      <c r="O52" s="1"/>
      <c r="P52" s="1"/>
      <c r="Q52" s="1"/>
      <c r="R52" s="1"/>
      <c r="S52" s="1"/>
      <c r="T52" s="1"/>
      <c r="U52" s="1"/>
      <c r="V52" s="1"/>
      <c r="W52" s="1"/>
      <c r="X52" s="1"/>
      <c r="Y52" s="1"/>
      <c r="Z52" s="21"/>
    </row>
    <row r="53" spans="1:26" ht="15.75" customHeight="1" x14ac:dyDescent="0.35">
      <c r="A53" s="1"/>
      <c r="B53" s="1"/>
      <c r="C53" s="21"/>
      <c r="D53" s="21"/>
      <c r="E53" s="1"/>
      <c r="F53" s="1"/>
      <c r="G53" s="1"/>
      <c r="H53" s="1"/>
      <c r="I53" s="1"/>
      <c r="J53" s="1"/>
      <c r="K53" s="1"/>
      <c r="L53" s="1"/>
      <c r="M53" s="1"/>
      <c r="N53" s="1"/>
      <c r="O53" s="1"/>
      <c r="P53" s="1"/>
      <c r="Q53" s="1"/>
      <c r="R53" s="1"/>
      <c r="S53" s="1"/>
      <c r="T53" s="1"/>
      <c r="U53" s="1"/>
      <c r="V53" s="1"/>
      <c r="W53" s="1"/>
      <c r="X53" s="1"/>
      <c r="Y53" s="1"/>
      <c r="Z53" s="21"/>
    </row>
    <row r="54" spans="1:26" ht="15.75" customHeight="1" x14ac:dyDescent="0.35">
      <c r="A54" s="1"/>
      <c r="B54" s="1"/>
      <c r="C54" s="21"/>
      <c r="D54" s="21"/>
      <c r="E54" s="1"/>
      <c r="F54" s="1"/>
      <c r="G54" s="1"/>
      <c r="H54" s="1"/>
      <c r="I54" s="1"/>
      <c r="J54" s="1"/>
      <c r="K54" s="1"/>
      <c r="L54" s="1"/>
      <c r="M54" s="1"/>
      <c r="N54" s="1"/>
      <c r="O54" s="1"/>
      <c r="P54" s="1"/>
      <c r="Q54" s="1"/>
      <c r="R54" s="1"/>
      <c r="S54" s="1"/>
      <c r="T54" s="1"/>
      <c r="U54" s="1"/>
      <c r="V54" s="1"/>
      <c r="W54" s="1"/>
      <c r="X54" s="1"/>
      <c r="Y54" s="1"/>
      <c r="Z54" s="21"/>
    </row>
    <row r="55" spans="1:26" ht="15.75" customHeight="1" x14ac:dyDescent="0.35">
      <c r="A55" s="1"/>
      <c r="B55" s="1"/>
      <c r="C55" s="21"/>
      <c r="D55" s="21"/>
      <c r="E55" s="1"/>
      <c r="F55" s="1"/>
      <c r="G55" s="1"/>
      <c r="H55" s="1"/>
      <c r="I55" s="1"/>
      <c r="J55" s="1"/>
      <c r="K55" s="1"/>
      <c r="L55" s="1"/>
      <c r="M55" s="1"/>
      <c r="N55" s="1"/>
      <c r="O55" s="1"/>
      <c r="P55" s="1"/>
      <c r="Q55" s="1"/>
      <c r="R55" s="1"/>
      <c r="S55" s="1"/>
      <c r="T55" s="1"/>
      <c r="U55" s="1"/>
      <c r="V55" s="1"/>
      <c r="W55" s="1"/>
      <c r="X55" s="1"/>
      <c r="Y55" s="1"/>
      <c r="Z55" s="21"/>
    </row>
    <row r="56" spans="1:26" ht="15.75" customHeight="1" x14ac:dyDescent="0.35">
      <c r="A56" s="1"/>
      <c r="B56" s="1"/>
      <c r="C56" s="21"/>
      <c r="D56" s="21"/>
      <c r="E56" s="1"/>
      <c r="F56" s="1"/>
      <c r="G56" s="1"/>
      <c r="H56" s="1"/>
      <c r="I56" s="1"/>
      <c r="J56" s="1"/>
      <c r="K56" s="1"/>
      <c r="L56" s="1"/>
      <c r="M56" s="1"/>
      <c r="N56" s="1"/>
      <c r="O56" s="1"/>
      <c r="P56" s="1"/>
      <c r="Q56" s="1"/>
      <c r="R56" s="1"/>
      <c r="S56" s="1"/>
      <c r="T56" s="1"/>
      <c r="U56" s="1"/>
      <c r="V56" s="1"/>
      <c r="W56" s="1"/>
      <c r="X56" s="1"/>
      <c r="Y56" s="1"/>
      <c r="Z56" s="21"/>
    </row>
    <row r="57" spans="1:26" ht="15.75" customHeight="1" x14ac:dyDescent="0.35">
      <c r="A57" s="1"/>
      <c r="B57" s="1"/>
      <c r="C57" s="21"/>
      <c r="D57" s="21"/>
      <c r="E57" s="1"/>
      <c r="F57" s="1"/>
      <c r="G57" s="1"/>
      <c r="H57" s="1"/>
      <c r="I57" s="1"/>
      <c r="J57" s="1"/>
      <c r="K57" s="1"/>
      <c r="L57" s="1"/>
      <c r="M57" s="1"/>
      <c r="N57" s="1"/>
      <c r="O57" s="1"/>
      <c r="P57" s="1"/>
      <c r="Q57" s="1"/>
      <c r="R57" s="1"/>
      <c r="S57" s="1"/>
      <c r="T57" s="1"/>
      <c r="U57" s="1"/>
      <c r="V57" s="1"/>
      <c r="W57" s="1"/>
      <c r="X57" s="1"/>
      <c r="Y57" s="1"/>
      <c r="Z57" s="21"/>
    </row>
    <row r="58" spans="1:26" ht="15.75" customHeight="1" x14ac:dyDescent="0.35">
      <c r="A58" s="1"/>
      <c r="B58" s="1"/>
      <c r="C58" s="21"/>
      <c r="D58" s="21"/>
      <c r="E58" s="1"/>
      <c r="F58" s="1"/>
      <c r="G58" s="1"/>
      <c r="H58" s="1"/>
      <c r="I58" s="1"/>
      <c r="J58" s="1"/>
      <c r="K58" s="1"/>
      <c r="L58" s="1"/>
      <c r="M58" s="1"/>
      <c r="N58" s="1"/>
      <c r="O58" s="1"/>
      <c r="P58" s="1"/>
      <c r="Q58" s="1"/>
      <c r="R58" s="1"/>
      <c r="S58" s="1"/>
      <c r="T58" s="1"/>
      <c r="U58" s="1"/>
      <c r="V58" s="1"/>
      <c r="W58" s="1"/>
      <c r="X58" s="1"/>
      <c r="Y58" s="1"/>
      <c r="Z58" s="21"/>
    </row>
    <row r="59" spans="1:26" ht="15.75" customHeight="1" x14ac:dyDescent="0.35">
      <c r="A59" s="1"/>
      <c r="B59" s="1"/>
      <c r="C59" s="21"/>
      <c r="D59" s="21"/>
      <c r="E59" s="1"/>
      <c r="F59" s="1"/>
      <c r="G59" s="1"/>
      <c r="H59" s="1"/>
      <c r="I59" s="1"/>
      <c r="J59" s="1"/>
      <c r="K59" s="1"/>
      <c r="L59" s="1"/>
      <c r="M59" s="1"/>
      <c r="N59" s="1"/>
      <c r="O59" s="1"/>
      <c r="P59" s="1"/>
      <c r="Q59" s="1"/>
      <c r="R59" s="1"/>
      <c r="S59" s="1"/>
      <c r="T59" s="1"/>
      <c r="U59" s="1"/>
      <c r="V59" s="1"/>
      <c r="W59" s="1"/>
      <c r="X59" s="1"/>
      <c r="Y59" s="1"/>
      <c r="Z59" s="21"/>
    </row>
    <row r="60" spans="1:26" ht="15.75" customHeight="1" x14ac:dyDescent="0.35">
      <c r="A60" s="1"/>
      <c r="B60" s="1"/>
      <c r="C60" s="21"/>
      <c r="D60" s="21"/>
      <c r="E60" s="1"/>
      <c r="F60" s="1"/>
      <c r="G60" s="1"/>
      <c r="H60" s="1"/>
      <c r="I60" s="1"/>
      <c r="J60" s="1"/>
      <c r="K60" s="1"/>
      <c r="L60" s="1"/>
      <c r="M60" s="1"/>
      <c r="N60" s="1"/>
      <c r="O60" s="1"/>
      <c r="P60" s="1"/>
      <c r="Q60" s="1"/>
      <c r="R60" s="1"/>
      <c r="S60" s="1"/>
      <c r="T60" s="1"/>
      <c r="U60" s="1"/>
      <c r="V60" s="1"/>
      <c r="W60" s="1"/>
      <c r="X60" s="1"/>
      <c r="Y60" s="1"/>
      <c r="Z60" s="21"/>
    </row>
    <row r="61" spans="1:26" ht="15.75" customHeight="1" x14ac:dyDescent="0.35">
      <c r="A61" s="1"/>
      <c r="B61" s="1"/>
      <c r="C61" s="21"/>
      <c r="D61" s="21"/>
      <c r="E61" s="1"/>
      <c r="F61" s="1"/>
      <c r="G61" s="1"/>
      <c r="H61" s="1"/>
      <c r="I61" s="1"/>
      <c r="J61" s="1"/>
      <c r="K61" s="1"/>
      <c r="L61" s="1"/>
      <c r="M61" s="1"/>
      <c r="N61" s="1"/>
      <c r="O61" s="1"/>
      <c r="P61" s="1"/>
      <c r="Q61" s="1"/>
      <c r="R61" s="1"/>
      <c r="S61" s="1"/>
      <c r="T61" s="1"/>
      <c r="U61" s="1"/>
      <c r="V61" s="1"/>
      <c r="W61" s="1"/>
      <c r="X61" s="1"/>
      <c r="Y61" s="1"/>
      <c r="Z61" s="21"/>
    </row>
    <row r="62" spans="1:26" ht="15.75" customHeight="1" x14ac:dyDescent="0.35">
      <c r="A62" s="1"/>
      <c r="B62" s="1"/>
      <c r="C62" s="21"/>
      <c r="D62" s="21"/>
      <c r="E62" s="1"/>
      <c r="F62" s="1"/>
      <c r="G62" s="1"/>
      <c r="H62" s="1"/>
      <c r="I62" s="1"/>
      <c r="J62" s="1"/>
      <c r="K62" s="1"/>
      <c r="L62" s="1"/>
      <c r="M62" s="1"/>
      <c r="N62" s="1"/>
      <c r="O62" s="1"/>
      <c r="P62" s="1"/>
      <c r="Q62" s="1"/>
      <c r="R62" s="1"/>
      <c r="S62" s="1"/>
      <c r="T62" s="1"/>
      <c r="U62" s="1"/>
      <c r="V62" s="1"/>
      <c r="W62" s="1"/>
      <c r="X62" s="1"/>
      <c r="Y62" s="1"/>
      <c r="Z62" s="21"/>
    </row>
    <row r="63" spans="1:26" ht="15.7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21"/>
    </row>
    <row r="64" spans="1:26" ht="15.7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21"/>
    </row>
    <row r="65" spans="1:26" ht="15.7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21"/>
    </row>
    <row r="66" spans="1:26" ht="15.7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21"/>
    </row>
    <row r="67" spans="1:26" ht="15.7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21"/>
    </row>
    <row r="68" spans="1:26" ht="15.7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21"/>
    </row>
    <row r="69" spans="1:26" ht="15.7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21"/>
    </row>
    <row r="70" spans="1:26" ht="15.7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21"/>
    </row>
    <row r="71" spans="1:26" ht="15.7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21"/>
    </row>
    <row r="72" spans="1:26" ht="15.7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21"/>
    </row>
    <row r="73" spans="1:26" ht="15.7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21"/>
    </row>
    <row r="74" spans="1:26" ht="15.7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21"/>
    </row>
    <row r="75" spans="1:26" ht="15.7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21"/>
    </row>
    <row r="76" spans="1:26" ht="15.7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21"/>
    </row>
    <row r="77" spans="1:26" ht="15.7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21"/>
    </row>
    <row r="78" spans="1:26" ht="15.7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21"/>
    </row>
    <row r="79" spans="1:26" ht="15.7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21"/>
    </row>
    <row r="80" spans="1:26" ht="15.7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21"/>
    </row>
    <row r="81" spans="1:26" ht="15.7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21"/>
    </row>
    <row r="82" spans="1:26" ht="15.7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21"/>
    </row>
    <row r="83" spans="1:26" ht="15.7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21"/>
    </row>
    <row r="84" spans="1:26" ht="15.7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21"/>
    </row>
    <row r="85" spans="1:26" ht="15.7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21"/>
    </row>
    <row r="86" spans="1:26" ht="15.7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21"/>
    </row>
    <row r="87" spans="1:26" ht="15.7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21"/>
    </row>
    <row r="88" spans="1:26" ht="15.7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21"/>
    </row>
    <row r="89" spans="1:26" ht="15.7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21"/>
    </row>
    <row r="90" spans="1:26" ht="15.7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21"/>
    </row>
    <row r="91" spans="1:26" ht="15.7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21"/>
    </row>
    <row r="92" spans="1:26" ht="15.7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21"/>
    </row>
    <row r="93" spans="1:26" ht="15.7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21"/>
    </row>
    <row r="94" spans="1:26" ht="15.7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21"/>
    </row>
    <row r="95" spans="1:26" ht="15.7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21"/>
    </row>
    <row r="96" spans="1:26" ht="15.7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21"/>
    </row>
    <row r="97" spans="1:26" ht="15.7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21"/>
    </row>
    <row r="98" spans="1:26" ht="15.7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21"/>
    </row>
    <row r="99" spans="1:26" ht="15.7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21"/>
    </row>
    <row r="100" spans="1:26" ht="15.7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21"/>
    </row>
    <row r="101" spans="1:26" ht="15.7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21"/>
    </row>
    <row r="102" spans="1:26" ht="15.7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21"/>
    </row>
    <row r="103" spans="1:26" ht="15.7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21"/>
    </row>
    <row r="104" spans="1:26" ht="15.7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21"/>
    </row>
    <row r="105" spans="1:26" ht="15.7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21"/>
    </row>
    <row r="106" spans="1:26" ht="15.7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21"/>
    </row>
    <row r="107" spans="1:26" ht="15.7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21"/>
    </row>
    <row r="108" spans="1:26" ht="15.7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21"/>
    </row>
    <row r="109" spans="1:26" ht="15.7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21"/>
    </row>
    <row r="110" spans="1:26" ht="15.7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21"/>
    </row>
    <row r="111" spans="1:26" ht="15.7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21"/>
    </row>
    <row r="112" spans="1:26" ht="15.7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21"/>
    </row>
    <row r="113" spans="1:26" ht="15.7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21"/>
    </row>
    <row r="114" spans="1:26" ht="15.7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21"/>
    </row>
    <row r="115" spans="1:26" ht="15.7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21"/>
    </row>
    <row r="116" spans="1:26" ht="15.7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21"/>
    </row>
    <row r="117" spans="1:26" ht="15.7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21"/>
    </row>
    <row r="118" spans="1:26" ht="15.7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21"/>
    </row>
    <row r="119" spans="1:26" ht="15.7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21"/>
    </row>
    <row r="120" spans="1:26" ht="15.7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21"/>
    </row>
    <row r="121" spans="1:26" ht="15.7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21"/>
    </row>
    <row r="122" spans="1:26" ht="15.7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21"/>
    </row>
    <row r="123" spans="1:26" ht="15.7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21"/>
    </row>
    <row r="124" spans="1:26" ht="15.7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21"/>
    </row>
    <row r="125" spans="1:26" ht="15.7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21"/>
    </row>
    <row r="126" spans="1:26" ht="15.7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21"/>
    </row>
    <row r="127" spans="1:26" ht="15.7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21"/>
    </row>
    <row r="128" spans="1:26" ht="15.7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21"/>
    </row>
    <row r="129" spans="1:26" ht="15.7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21"/>
    </row>
    <row r="130" spans="1:26" ht="15.7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21"/>
    </row>
    <row r="131" spans="1:26" ht="15.7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21"/>
    </row>
    <row r="132" spans="1:26" ht="15.7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21"/>
    </row>
    <row r="133" spans="1:26" ht="15.7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21"/>
    </row>
    <row r="134" spans="1:26" ht="15.7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21"/>
    </row>
    <row r="135" spans="1:26" ht="15.7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21"/>
    </row>
    <row r="136" spans="1:26" ht="15.7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21"/>
    </row>
    <row r="137" spans="1:26" ht="15.7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21"/>
    </row>
    <row r="138" spans="1:26" ht="15.7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21"/>
    </row>
    <row r="139" spans="1:26" ht="15.7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21"/>
    </row>
    <row r="140" spans="1:26" ht="15.7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21"/>
    </row>
    <row r="141" spans="1:26" ht="15.7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21"/>
    </row>
    <row r="142" spans="1:26" ht="15.7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21"/>
    </row>
    <row r="143" spans="1:26" ht="15.7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21"/>
    </row>
    <row r="144" spans="1:26" ht="15.7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21"/>
    </row>
    <row r="145" spans="1:26" ht="15.7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21"/>
    </row>
    <row r="146" spans="1:26" ht="15.7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21"/>
    </row>
    <row r="147" spans="1:26" ht="15.7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21"/>
    </row>
    <row r="148" spans="1:26" ht="15.7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21"/>
    </row>
    <row r="149" spans="1:26" ht="15.7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21"/>
    </row>
    <row r="150" spans="1:26" ht="15.7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21"/>
    </row>
    <row r="151" spans="1:26" ht="15.7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21"/>
    </row>
    <row r="152" spans="1:26" ht="15.7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21"/>
    </row>
    <row r="153" spans="1:26" ht="15.7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21"/>
    </row>
    <row r="154" spans="1:26" ht="15.7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21"/>
    </row>
    <row r="155" spans="1:26" ht="15.7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21"/>
    </row>
    <row r="156" spans="1:26" ht="15.7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21"/>
    </row>
    <row r="157" spans="1:26" ht="15.7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21"/>
    </row>
    <row r="158" spans="1:26" ht="15.7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21"/>
    </row>
    <row r="159" spans="1:26" ht="15.7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21"/>
    </row>
    <row r="160" spans="1:26" ht="15.7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21"/>
    </row>
    <row r="161" spans="1:26" ht="15.7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21"/>
    </row>
    <row r="162" spans="1:26" ht="15.7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21"/>
    </row>
    <row r="163" spans="1:26" ht="15.7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21"/>
    </row>
    <row r="164" spans="1:26" ht="15.7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21"/>
    </row>
    <row r="165" spans="1:26" ht="15.7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21"/>
    </row>
    <row r="166" spans="1:26" ht="15.7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21"/>
    </row>
    <row r="167" spans="1:26" ht="15.7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21"/>
    </row>
    <row r="168" spans="1:26" ht="15.7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21"/>
    </row>
    <row r="169" spans="1:26" ht="15.7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21"/>
    </row>
    <row r="170" spans="1:26" ht="15.7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21"/>
    </row>
    <row r="171" spans="1:26" ht="15.7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21"/>
    </row>
    <row r="172" spans="1:26" ht="15.7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21"/>
    </row>
    <row r="173" spans="1:26" ht="15.7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21"/>
    </row>
    <row r="174" spans="1:26" ht="15.7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21"/>
    </row>
    <row r="175" spans="1:26" ht="15.7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21"/>
    </row>
    <row r="176" spans="1:26" ht="15.7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21"/>
    </row>
    <row r="177" spans="1:26" ht="15.7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21"/>
    </row>
    <row r="178" spans="1:26" ht="15.7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21"/>
    </row>
    <row r="179" spans="1:26" ht="15.7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21"/>
    </row>
    <row r="180" spans="1:26" ht="15.7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21"/>
    </row>
    <row r="181" spans="1:26" ht="15.7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21"/>
    </row>
    <row r="182" spans="1:26" ht="15.7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21"/>
    </row>
    <row r="183" spans="1:26" ht="15.7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21"/>
    </row>
    <row r="184" spans="1:26" ht="15.7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21"/>
    </row>
    <row r="185" spans="1:26" ht="15.7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21"/>
    </row>
    <row r="186" spans="1:26" ht="15.7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21"/>
    </row>
    <row r="187" spans="1:26" ht="15.7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21"/>
    </row>
    <row r="188" spans="1:26" ht="15.7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21"/>
    </row>
    <row r="189" spans="1:26" ht="15.7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21"/>
    </row>
    <row r="190" spans="1:26" ht="15.7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21"/>
    </row>
    <row r="191" spans="1:26" ht="15.7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21"/>
    </row>
    <row r="192" spans="1:26" ht="15.7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21"/>
    </row>
    <row r="193" spans="1:26" ht="15.7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21"/>
    </row>
    <row r="194" spans="1:26" ht="15.7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21"/>
    </row>
    <row r="195" spans="1:26" ht="15.7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21"/>
    </row>
    <row r="196" spans="1:26" ht="15.7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21"/>
    </row>
    <row r="197" spans="1:26" ht="15.7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21"/>
    </row>
    <row r="198" spans="1:26" ht="15.7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21"/>
    </row>
    <row r="199" spans="1:26" ht="15.7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21"/>
    </row>
    <row r="200" spans="1:26" ht="15.7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21"/>
    </row>
    <row r="201" spans="1:26" ht="15.7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21"/>
    </row>
    <row r="202" spans="1:26" ht="15.7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21"/>
    </row>
    <row r="203" spans="1:26" ht="15.7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21"/>
    </row>
    <row r="204" spans="1:26" ht="15.7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21"/>
    </row>
    <row r="205" spans="1:26" ht="15.7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21"/>
    </row>
    <row r="206" spans="1:26" ht="15.7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21"/>
    </row>
    <row r="207" spans="1:26" ht="15.7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21"/>
    </row>
    <row r="208" spans="1:26" ht="15.7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21"/>
    </row>
    <row r="209" spans="1:26" ht="15.7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21"/>
    </row>
    <row r="210" spans="1:26" ht="15.7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21"/>
    </row>
    <row r="211" spans="1:26" ht="15.7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21"/>
    </row>
    <row r="212" spans="1:26" ht="15.7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21"/>
    </row>
    <row r="213" spans="1:26" ht="15.7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21"/>
    </row>
    <row r="214" spans="1:26" ht="15.7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21"/>
    </row>
    <row r="215" spans="1:26" ht="15.7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21"/>
    </row>
    <row r="216" spans="1:26" ht="15.7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21"/>
    </row>
    <row r="217" spans="1:26" ht="15.7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21"/>
    </row>
    <row r="218" spans="1:26" ht="15.7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21"/>
    </row>
    <row r="219" spans="1:26" ht="15.7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21"/>
    </row>
    <row r="220" spans="1:26" ht="15.7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21"/>
    </row>
    <row r="221" spans="1:26" ht="15.75" customHeight="1" x14ac:dyDescent="0.35">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row>
    <row r="222" spans="1:26" ht="15.75" customHeight="1" x14ac:dyDescent="0.35">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row>
    <row r="223" spans="1:26" ht="15.75" customHeight="1" x14ac:dyDescent="0.35">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row>
    <row r="224" spans="1:26" ht="15.75" customHeight="1" x14ac:dyDescent="0.35">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row>
    <row r="225" spans="1:26" ht="15.75" customHeight="1" x14ac:dyDescent="0.35">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row>
    <row r="226" spans="1:26" ht="15.75" customHeight="1" x14ac:dyDescent="0.35">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row>
    <row r="227" spans="1:26" ht="15.75" customHeight="1" x14ac:dyDescent="0.35">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row>
    <row r="228" spans="1:26" ht="15.75" customHeight="1" x14ac:dyDescent="0.35">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row>
    <row r="229" spans="1:26" ht="15.75" customHeight="1" x14ac:dyDescent="0.35">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row>
    <row r="230" spans="1:26" ht="15.75" customHeight="1" x14ac:dyDescent="0.35">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row>
    <row r="231" spans="1:26" ht="15.75" customHeight="1" x14ac:dyDescent="0.35">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row>
    <row r="232" spans="1:26" ht="15.75" customHeight="1" x14ac:dyDescent="0.35">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row>
    <row r="233" spans="1:26" ht="15.75" customHeight="1" x14ac:dyDescent="0.35">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row>
    <row r="234" spans="1:26" ht="15.75" customHeight="1" x14ac:dyDescent="0.35">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row>
    <row r="235" spans="1:26" ht="15.75" customHeight="1" x14ac:dyDescent="0.35">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row>
    <row r="236" spans="1:26" ht="15.75" customHeight="1" x14ac:dyDescent="0.35">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row>
    <row r="237" spans="1:26" ht="15.75" customHeight="1" x14ac:dyDescent="0.35">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row>
    <row r="238" spans="1:26" ht="15.75" customHeight="1" x14ac:dyDescent="0.35">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row>
    <row r="239" spans="1:26" ht="15.75" customHeight="1" x14ac:dyDescent="0.35">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row>
    <row r="240" spans="1:26" ht="15.75" customHeight="1" x14ac:dyDescent="0.35">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row>
    <row r="241" spans="1:26" ht="15.75" customHeight="1" x14ac:dyDescent="0.35">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row>
    <row r="242" spans="1:26" ht="15.75" customHeight="1" x14ac:dyDescent="0.35">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row>
    <row r="243" spans="1:26" ht="15.75" customHeight="1" x14ac:dyDescent="0.35">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row>
    <row r="244" spans="1:26" ht="15.75" customHeight="1" x14ac:dyDescent="0.35">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row>
    <row r="245" spans="1:26" ht="15.75" customHeight="1" x14ac:dyDescent="0.35">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row>
    <row r="246" spans="1:26" ht="15.75" customHeight="1" x14ac:dyDescent="0.35">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row>
    <row r="247" spans="1:26" ht="15.75" customHeight="1" x14ac:dyDescent="0.35">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row>
    <row r="248" spans="1:26" ht="15.75" customHeight="1" x14ac:dyDescent="0.35">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row>
    <row r="249" spans="1:26" ht="15.75" customHeight="1" x14ac:dyDescent="0.35">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row>
    <row r="250" spans="1:26" ht="15.75" customHeight="1" x14ac:dyDescent="0.35">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row>
    <row r="251" spans="1:26" ht="15.75" customHeight="1" x14ac:dyDescent="0.35">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row>
    <row r="252" spans="1:26" ht="15.75" customHeight="1" x14ac:dyDescent="0.35">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row>
    <row r="253" spans="1:26" ht="15.75" customHeight="1" x14ac:dyDescent="0.35">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row>
    <row r="254" spans="1:26" ht="15.75" customHeight="1" x14ac:dyDescent="0.35">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row>
    <row r="255" spans="1:26" ht="15.75" customHeight="1" x14ac:dyDescent="0.35">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row>
    <row r="256" spans="1:26" ht="15.75" customHeight="1" x14ac:dyDescent="0.35">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row>
    <row r="257" spans="1:26" ht="15.75" customHeight="1" x14ac:dyDescent="0.35">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row>
    <row r="258" spans="1:26" ht="15.75" customHeight="1" x14ac:dyDescent="0.35">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row>
    <row r="259" spans="1:26" ht="15.75" customHeight="1" x14ac:dyDescent="0.35">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row>
    <row r="260" spans="1:26" ht="15.75" customHeight="1" x14ac:dyDescent="0.35">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row>
    <row r="261" spans="1:26" ht="15.75" customHeight="1" x14ac:dyDescent="0.35">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row>
    <row r="262" spans="1:26" ht="15.75" customHeight="1" x14ac:dyDescent="0.35">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row>
    <row r="263" spans="1:26" ht="15.75" customHeight="1" x14ac:dyDescent="0.35">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row>
    <row r="264" spans="1:26" ht="15.75" customHeight="1" x14ac:dyDescent="0.35">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row>
    <row r="265" spans="1:26" ht="15.75" customHeight="1" x14ac:dyDescent="0.35">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row>
    <row r="266" spans="1:26" ht="15.75" customHeight="1" x14ac:dyDescent="0.35">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row>
    <row r="267" spans="1:26" ht="15.75" customHeight="1" x14ac:dyDescent="0.35">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row>
    <row r="268" spans="1:26" ht="15.75" customHeight="1" x14ac:dyDescent="0.35">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row>
    <row r="269" spans="1:26" ht="15.75" customHeight="1" x14ac:dyDescent="0.35">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row>
    <row r="270" spans="1:26" ht="15.75" customHeight="1" x14ac:dyDescent="0.35">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row>
    <row r="271" spans="1:26" ht="15.75" customHeight="1" x14ac:dyDescent="0.35">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row>
    <row r="272" spans="1:26" ht="15.75" customHeight="1" x14ac:dyDescent="0.35">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row>
    <row r="273" spans="1:26" ht="15.75" customHeight="1" x14ac:dyDescent="0.35">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row>
    <row r="274" spans="1:26" ht="15.75" customHeight="1" x14ac:dyDescent="0.35">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row>
    <row r="275" spans="1:26" ht="15.75" customHeight="1" x14ac:dyDescent="0.35">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row>
    <row r="276" spans="1:26" ht="15.75" customHeight="1" x14ac:dyDescent="0.35">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row>
    <row r="277" spans="1:26" ht="15.75" customHeight="1" x14ac:dyDescent="0.35">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row>
    <row r="278" spans="1:26" ht="15.75" customHeight="1" x14ac:dyDescent="0.35">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row>
    <row r="279" spans="1:26" ht="15.75" customHeight="1" x14ac:dyDescent="0.35">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row>
    <row r="280" spans="1:26" ht="15.75" customHeight="1" x14ac:dyDescent="0.35">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row>
    <row r="281" spans="1:26" ht="15.75" customHeight="1" x14ac:dyDescent="0.35">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row>
    <row r="282" spans="1:26" ht="15.75" customHeight="1" x14ac:dyDescent="0.35">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row>
    <row r="283" spans="1:26" ht="15.75" customHeight="1" x14ac:dyDescent="0.35">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row>
    <row r="284" spans="1:26" ht="15.75" customHeight="1" x14ac:dyDescent="0.35">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row>
    <row r="285" spans="1:26" ht="15.75" customHeight="1" x14ac:dyDescent="0.35">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row>
    <row r="286" spans="1:26" ht="15.75" customHeight="1" x14ac:dyDescent="0.35">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row>
    <row r="287" spans="1:26" ht="15.75" customHeight="1" x14ac:dyDescent="0.35">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row>
    <row r="288" spans="1:26" ht="15.75" customHeight="1" x14ac:dyDescent="0.35">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row>
    <row r="289" spans="1:26" ht="15.75" customHeight="1" x14ac:dyDescent="0.35">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row>
    <row r="290" spans="1:26" ht="15.75" customHeight="1" x14ac:dyDescent="0.35">
      <c r="A290" s="21"/>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row>
    <row r="291" spans="1:26" ht="15.75" customHeight="1" x14ac:dyDescent="0.35">
      <c r="A291" s="21"/>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row>
    <row r="292" spans="1:26" ht="15.75" customHeight="1" x14ac:dyDescent="0.35">
      <c r="A292" s="21"/>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row>
    <row r="293" spans="1:26" ht="15.75" customHeight="1" x14ac:dyDescent="0.35">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row>
    <row r="294" spans="1:26" ht="15.75" customHeight="1" x14ac:dyDescent="0.35">
      <c r="A294" s="21"/>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row>
    <row r="295" spans="1:26" ht="15.75" customHeight="1" x14ac:dyDescent="0.35">
      <c r="A295" s="21"/>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row>
    <row r="296" spans="1:26" ht="15.75" customHeight="1" x14ac:dyDescent="0.35">
      <c r="A296" s="21"/>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row>
    <row r="297" spans="1:26" ht="15.75" customHeight="1" x14ac:dyDescent="0.35">
      <c r="A297" s="21"/>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row>
    <row r="298" spans="1:26" ht="15.75" customHeight="1" x14ac:dyDescent="0.35">
      <c r="A298" s="21"/>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row>
    <row r="299" spans="1:26" ht="15.75" customHeight="1" x14ac:dyDescent="0.35">
      <c r="A299" s="21"/>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row>
    <row r="300" spans="1:26" ht="15.75" customHeight="1" x14ac:dyDescent="0.35">
      <c r="A300" s="21"/>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row>
    <row r="301" spans="1:26" ht="15.75" customHeight="1" x14ac:dyDescent="0.35">
      <c r="A301" s="21"/>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row>
    <row r="302" spans="1:26" ht="15.75" customHeight="1" x14ac:dyDescent="0.35">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row>
    <row r="303" spans="1:26" ht="15.75" customHeight="1" x14ac:dyDescent="0.35">
      <c r="A303" s="21"/>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row>
    <row r="304" spans="1:26" ht="15.75" customHeight="1" x14ac:dyDescent="0.35">
      <c r="A304" s="21"/>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row>
    <row r="305" spans="1:26" ht="15.75" customHeight="1" x14ac:dyDescent="0.35">
      <c r="A305" s="21"/>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row>
    <row r="306" spans="1:26" ht="15.75" customHeight="1" x14ac:dyDescent="0.35">
      <c r="A306" s="21"/>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row>
    <row r="307" spans="1:26" ht="15.75" customHeight="1" x14ac:dyDescent="0.35">
      <c r="A307" s="21"/>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row>
    <row r="308" spans="1:26" ht="15.75" customHeight="1" x14ac:dyDescent="0.35">
      <c r="A308" s="21"/>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row>
    <row r="309" spans="1:26" ht="15.75" customHeight="1" x14ac:dyDescent="0.35">
      <c r="A309" s="21"/>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row>
    <row r="310" spans="1:26" ht="15.75" customHeight="1" x14ac:dyDescent="0.35">
      <c r="A310" s="21"/>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row>
    <row r="311" spans="1:26" ht="15.75" customHeight="1" x14ac:dyDescent="0.35">
      <c r="A311" s="21"/>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row>
    <row r="312" spans="1:26" ht="15.75" customHeight="1" x14ac:dyDescent="0.35">
      <c r="A312" s="21"/>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row>
    <row r="313" spans="1:26" ht="15.75" customHeight="1" x14ac:dyDescent="0.35">
      <c r="A313" s="21"/>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row>
    <row r="314" spans="1:26" ht="15.75" customHeight="1" x14ac:dyDescent="0.35">
      <c r="A314" s="21"/>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row>
    <row r="315" spans="1:26" ht="15.75" customHeight="1" x14ac:dyDescent="0.35">
      <c r="A315" s="21"/>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row>
    <row r="316" spans="1:26" ht="15.75" customHeight="1" x14ac:dyDescent="0.35">
      <c r="A316" s="21"/>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row>
    <row r="317" spans="1:26" ht="15.75" customHeight="1" x14ac:dyDescent="0.35">
      <c r="A317" s="21"/>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row>
    <row r="318" spans="1:26" ht="15.75" customHeight="1" x14ac:dyDescent="0.35">
      <c r="A318" s="21"/>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row>
    <row r="319" spans="1:26" ht="15.75" customHeight="1" x14ac:dyDescent="0.35">
      <c r="A319" s="21"/>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row>
    <row r="320" spans="1:26" ht="15.75" customHeight="1" x14ac:dyDescent="0.35">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row>
    <row r="321" spans="1:26" ht="15.75" customHeight="1" x14ac:dyDescent="0.35">
      <c r="A321" s="21"/>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row>
    <row r="322" spans="1:26" ht="15.75" customHeight="1" x14ac:dyDescent="0.35">
      <c r="A322" s="21"/>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row>
    <row r="323" spans="1:26" ht="15.75" customHeight="1" x14ac:dyDescent="0.35">
      <c r="A323" s="21"/>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row>
    <row r="324" spans="1:26" ht="15.75" customHeight="1" x14ac:dyDescent="0.35">
      <c r="A324" s="21"/>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row>
    <row r="325" spans="1:26" ht="15.75" customHeight="1" x14ac:dyDescent="0.35">
      <c r="A325" s="21"/>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row>
    <row r="326" spans="1:26" ht="15.75" customHeight="1" x14ac:dyDescent="0.35">
      <c r="A326" s="21"/>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row>
    <row r="327" spans="1:26" ht="15.75" customHeight="1" x14ac:dyDescent="0.35">
      <c r="A327" s="21"/>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row>
    <row r="328" spans="1:26" ht="15.75" customHeight="1" x14ac:dyDescent="0.35">
      <c r="A328" s="21"/>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row>
    <row r="329" spans="1:26" ht="15.75" customHeight="1" x14ac:dyDescent="0.35">
      <c r="A329" s="21"/>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row>
    <row r="330" spans="1:26" ht="15.75" customHeight="1" x14ac:dyDescent="0.35">
      <c r="A330" s="21"/>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row>
    <row r="331" spans="1:26" ht="15.75" customHeight="1" x14ac:dyDescent="0.35">
      <c r="A331" s="21"/>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row>
    <row r="332" spans="1:26" ht="15.75" customHeight="1" x14ac:dyDescent="0.35">
      <c r="A332" s="21"/>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row>
    <row r="333" spans="1:26" ht="15.75" customHeight="1" x14ac:dyDescent="0.35">
      <c r="A333" s="21"/>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row>
    <row r="334" spans="1:26" ht="15.75" customHeight="1" x14ac:dyDescent="0.35">
      <c r="A334" s="21"/>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row>
    <row r="335" spans="1:26" ht="15.75" customHeight="1" x14ac:dyDescent="0.35">
      <c r="A335" s="21"/>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row>
    <row r="336" spans="1:26" ht="15.75" customHeight="1" x14ac:dyDescent="0.35">
      <c r="A336" s="21"/>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row>
    <row r="337" spans="1:26" ht="15.75" customHeight="1" x14ac:dyDescent="0.35">
      <c r="A337" s="21"/>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row>
    <row r="338" spans="1:26" ht="15.75" customHeight="1" x14ac:dyDescent="0.35">
      <c r="A338" s="21"/>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row>
    <row r="339" spans="1:26" ht="15.75" customHeight="1" x14ac:dyDescent="0.35">
      <c r="A339" s="21"/>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row>
    <row r="340" spans="1:26" ht="15.75" customHeight="1" x14ac:dyDescent="0.35">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row>
    <row r="341" spans="1:26" ht="15.75" customHeight="1" x14ac:dyDescent="0.35">
      <c r="A341" s="21"/>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row>
    <row r="342" spans="1:26" ht="15.75" customHeight="1" x14ac:dyDescent="0.35">
      <c r="A342" s="21"/>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row>
    <row r="343" spans="1:26" ht="15.75" customHeight="1" x14ac:dyDescent="0.35">
      <c r="A343" s="21"/>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row>
    <row r="344" spans="1:26" ht="15.75" customHeight="1" x14ac:dyDescent="0.35">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row>
    <row r="345" spans="1:26" ht="15.75" customHeight="1" x14ac:dyDescent="0.35">
      <c r="A345" s="21"/>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row>
    <row r="346" spans="1:26" ht="15.75" customHeight="1" x14ac:dyDescent="0.35">
      <c r="A346" s="21"/>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row>
    <row r="347" spans="1:26" ht="15.75" customHeight="1" x14ac:dyDescent="0.35">
      <c r="A347" s="21"/>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row>
    <row r="348" spans="1:26" ht="15.75" customHeight="1" x14ac:dyDescent="0.35">
      <c r="A348" s="21"/>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row>
    <row r="349" spans="1:26" ht="15.75" customHeight="1" x14ac:dyDescent="0.35">
      <c r="A349" s="21"/>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row>
    <row r="350" spans="1:26" ht="15.75" customHeight="1" x14ac:dyDescent="0.35">
      <c r="A350" s="21"/>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row>
    <row r="351" spans="1:26" ht="15.75" customHeight="1" x14ac:dyDescent="0.35">
      <c r="A351" s="21"/>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row>
    <row r="352" spans="1:26" ht="15.75" customHeight="1" x14ac:dyDescent="0.35">
      <c r="A352" s="21"/>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row>
    <row r="353" spans="1:26" ht="15.75" customHeight="1" x14ac:dyDescent="0.35">
      <c r="A353" s="21"/>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row>
    <row r="354" spans="1:26" ht="15.75" customHeight="1" x14ac:dyDescent="0.35">
      <c r="A354" s="21"/>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row>
    <row r="355" spans="1:26" ht="15.75" customHeight="1" x14ac:dyDescent="0.35">
      <c r="A355" s="21"/>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row>
    <row r="356" spans="1:26" ht="15.75" customHeight="1" x14ac:dyDescent="0.35">
      <c r="A356" s="21"/>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row>
    <row r="357" spans="1:26" ht="15.75" customHeight="1" x14ac:dyDescent="0.35">
      <c r="A357" s="21"/>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row>
    <row r="358" spans="1:26" ht="15.75" customHeight="1" x14ac:dyDescent="0.35">
      <c r="A358" s="21"/>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row>
    <row r="359" spans="1:26" ht="15.75" customHeight="1" x14ac:dyDescent="0.35">
      <c r="A359" s="21"/>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row>
    <row r="360" spans="1:26" ht="15.75" customHeight="1" x14ac:dyDescent="0.35">
      <c r="A360" s="21"/>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row>
    <row r="361" spans="1:26" ht="15.75" customHeight="1" x14ac:dyDescent="0.35">
      <c r="A361" s="21"/>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row>
    <row r="362" spans="1:26" ht="15.75" customHeight="1" x14ac:dyDescent="0.35">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row>
    <row r="363" spans="1:26" ht="15.75" customHeight="1" x14ac:dyDescent="0.35">
      <c r="A363" s="21"/>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row>
    <row r="364" spans="1:26" ht="15.75" customHeight="1" x14ac:dyDescent="0.35">
      <c r="A364" s="21"/>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row>
    <row r="365" spans="1:26" ht="15.75" customHeight="1" x14ac:dyDescent="0.35">
      <c r="A365" s="21"/>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row>
    <row r="366" spans="1:26" ht="15.75" customHeight="1" x14ac:dyDescent="0.35">
      <c r="A366" s="21"/>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row>
    <row r="367" spans="1:26" ht="15.75" customHeight="1" x14ac:dyDescent="0.35">
      <c r="A367" s="21"/>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row>
    <row r="368" spans="1:26" ht="15.75" customHeight="1" x14ac:dyDescent="0.35">
      <c r="A368" s="21"/>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row>
    <row r="369" spans="1:26" ht="15.75" customHeight="1" x14ac:dyDescent="0.35">
      <c r="A369" s="21"/>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row>
    <row r="370" spans="1:26" ht="15.75" customHeight="1" x14ac:dyDescent="0.35">
      <c r="A370" s="21"/>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row>
    <row r="371" spans="1:26" ht="15.75" customHeight="1" x14ac:dyDescent="0.35">
      <c r="A371" s="21"/>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row>
    <row r="372" spans="1:26" ht="15.75" customHeight="1" x14ac:dyDescent="0.35">
      <c r="A372" s="21"/>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row>
    <row r="373" spans="1:26" ht="15.75" customHeight="1" x14ac:dyDescent="0.35">
      <c r="A373" s="21"/>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row>
    <row r="374" spans="1:26" ht="15.75" customHeight="1" x14ac:dyDescent="0.35">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row>
    <row r="375" spans="1:26" ht="15.75" customHeight="1" x14ac:dyDescent="0.35">
      <c r="A375" s="21"/>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row>
    <row r="376" spans="1:26" ht="15.75" customHeight="1" x14ac:dyDescent="0.35">
      <c r="A376" s="21"/>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row>
    <row r="377" spans="1:26" ht="15.75" customHeight="1" x14ac:dyDescent="0.35">
      <c r="A377" s="21"/>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row>
    <row r="378" spans="1:26" ht="15.75" customHeight="1" x14ac:dyDescent="0.35">
      <c r="A378" s="21"/>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row>
    <row r="379" spans="1:26" ht="15.75" customHeight="1" x14ac:dyDescent="0.35">
      <c r="A379" s="21"/>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row>
    <row r="380" spans="1:26" ht="15.75" customHeight="1" x14ac:dyDescent="0.35">
      <c r="A380" s="21"/>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row>
    <row r="381" spans="1:26" ht="15.75" customHeight="1" x14ac:dyDescent="0.35">
      <c r="A381" s="21"/>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row>
    <row r="382" spans="1:26" ht="15.75" customHeight="1" x14ac:dyDescent="0.35">
      <c r="A382" s="21"/>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row>
    <row r="383" spans="1:26" ht="15.75" customHeight="1" x14ac:dyDescent="0.35">
      <c r="A383" s="21"/>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row>
    <row r="384" spans="1:26" ht="15.75" customHeight="1" x14ac:dyDescent="0.35">
      <c r="A384" s="21"/>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row>
    <row r="385" spans="1:26" ht="15.75" customHeight="1" x14ac:dyDescent="0.35">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row>
    <row r="386" spans="1:26" ht="15.75" customHeight="1" x14ac:dyDescent="0.35">
      <c r="A386" s="21"/>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row>
    <row r="387" spans="1:26" ht="15.75" customHeight="1" x14ac:dyDescent="0.35">
      <c r="A387" s="21"/>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row>
    <row r="388" spans="1:26" ht="15.75" customHeight="1" x14ac:dyDescent="0.35">
      <c r="A388" s="21"/>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row>
    <row r="389" spans="1:26" ht="15.75" customHeight="1" x14ac:dyDescent="0.35">
      <c r="A389" s="21"/>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row>
    <row r="390" spans="1:26" ht="15.75" customHeight="1" x14ac:dyDescent="0.35">
      <c r="A390" s="21"/>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row>
    <row r="391" spans="1:26" ht="15.75" customHeight="1" x14ac:dyDescent="0.35">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row>
    <row r="392" spans="1:26" ht="15.75" customHeight="1" x14ac:dyDescent="0.35">
      <c r="A392" s="21"/>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row>
    <row r="393" spans="1:26" ht="15.75" customHeight="1" x14ac:dyDescent="0.35">
      <c r="A393" s="21"/>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row>
    <row r="394" spans="1:26" ht="15.75" customHeight="1" x14ac:dyDescent="0.35">
      <c r="A394" s="21"/>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row>
    <row r="395" spans="1:26" ht="15.75" customHeight="1" x14ac:dyDescent="0.35">
      <c r="A395" s="21"/>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row>
    <row r="396" spans="1:26" ht="15.75" customHeight="1" x14ac:dyDescent="0.35">
      <c r="A396" s="21"/>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row>
    <row r="397" spans="1:26" ht="15.75" customHeight="1" x14ac:dyDescent="0.35">
      <c r="A397" s="21"/>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row>
    <row r="398" spans="1:26" ht="15.75" customHeight="1" x14ac:dyDescent="0.35">
      <c r="A398" s="21"/>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row>
    <row r="399" spans="1:26" ht="15.75" customHeight="1" x14ac:dyDescent="0.35">
      <c r="A399" s="21"/>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row>
    <row r="400" spans="1:26" ht="15.75" customHeight="1" x14ac:dyDescent="0.35">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row>
    <row r="401" spans="1:26" ht="15.75" customHeight="1" x14ac:dyDescent="0.35">
      <c r="A401" s="21"/>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row>
    <row r="402" spans="1:26" ht="15.75" customHeight="1" x14ac:dyDescent="0.35">
      <c r="A402" s="21"/>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row>
    <row r="403" spans="1:26" ht="15.75" customHeight="1" x14ac:dyDescent="0.35">
      <c r="A403" s="21"/>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row>
    <row r="404" spans="1:26" ht="15.75" customHeight="1" x14ac:dyDescent="0.35">
      <c r="A404" s="21"/>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row>
    <row r="405" spans="1:26" ht="15.75" customHeight="1" x14ac:dyDescent="0.35">
      <c r="A405" s="21"/>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row>
    <row r="406" spans="1:26" ht="15.75" customHeight="1" x14ac:dyDescent="0.35">
      <c r="A406" s="21"/>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row>
    <row r="407" spans="1:26" ht="15.75" customHeight="1" x14ac:dyDescent="0.35">
      <c r="A407" s="21"/>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row>
    <row r="408" spans="1:26" ht="15.75" customHeight="1" x14ac:dyDescent="0.35">
      <c r="A408" s="21"/>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row>
    <row r="409" spans="1:26" ht="15.75" customHeight="1" x14ac:dyDescent="0.35">
      <c r="A409" s="21"/>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row>
    <row r="410" spans="1:26" ht="15.75" customHeight="1" x14ac:dyDescent="0.35">
      <c r="A410" s="21"/>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row>
    <row r="411" spans="1:26" ht="15.75" customHeight="1" x14ac:dyDescent="0.35">
      <c r="A411" s="21"/>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row>
    <row r="412" spans="1:26" ht="15.75" customHeight="1" x14ac:dyDescent="0.35">
      <c r="A412" s="21"/>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row>
    <row r="413" spans="1:26" ht="15.75" customHeight="1" x14ac:dyDescent="0.35">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row>
    <row r="414" spans="1:26" ht="15.75" customHeight="1" x14ac:dyDescent="0.35">
      <c r="A414" s="21"/>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row>
    <row r="415" spans="1:26" ht="15.75" customHeight="1" x14ac:dyDescent="0.35">
      <c r="A415" s="21"/>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row>
    <row r="416" spans="1:26" ht="15.75" customHeight="1" x14ac:dyDescent="0.35">
      <c r="A416" s="21"/>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row>
    <row r="417" spans="1:26" ht="15.75" customHeight="1" x14ac:dyDescent="0.35">
      <c r="A417" s="21"/>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row>
    <row r="418" spans="1:26" ht="15.75" customHeight="1" x14ac:dyDescent="0.35">
      <c r="A418" s="21"/>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row>
    <row r="419" spans="1:26" ht="15.75" customHeight="1" x14ac:dyDescent="0.35">
      <c r="A419" s="21"/>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row>
    <row r="420" spans="1:26" ht="15.75" customHeight="1" x14ac:dyDescent="0.35">
      <c r="A420" s="21"/>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row>
    <row r="421" spans="1:26" ht="15.75" customHeight="1" x14ac:dyDescent="0.35">
      <c r="A421" s="21"/>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row>
    <row r="422" spans="1:26" ht="15.75" customHeight="1" x14ac:dyDescent="0.35">
      <c r="A422" s="21"/>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row>
    <row r="423" spans="1:26" ht="15.75" customHeight="1" x14ac:dyDescent="0.35">
      <c r="A423" s="21"/>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row>
    <row r="424" spans="1:26" ht="15.75" customHeight="1" x14ac:dyDescent="0.35">
      <c r="A424" s="21"/>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row>
    <row r="425" spans="1:26" ht="15.75" customHeight="1" x14ac:dyDescent="0.35">
      <c r="A425" s="21"/>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row>
    <row r="426" spans="1:26" ht="15.75" customHeight="1" x14ac:dyDescent="0.35">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row>
    <row r="427" spans="1:26" ht="15.75" customHeight="1" x14ac:dyDescent="0.35">
      <c r="A427" s="21"/>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row>
    <row r="428" spans="1:26" ht="15.75" customHeight="1" x14ac:dyDescent="0.35">
      <c r="A428" s="21"/>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row>
    <row r="429" spans="1:26" ht="15.75" customHeight="1" x14ac:dyDescent="0.35">
      <c r="A429" s="21"/>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row>
    <row r="430" spans="1:26" ht="15.75" customHeight="1" x14ac:dyDescent="0.35">
      <c r="A430" s="21"/>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row>
    <row r="431" spans="1:26" ht="15.75" customHeight="1" x14ac:dyDescent="0.35">
      <c r="A431" s="21"/>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row>
    <row r="432" spans="1:26" ht="15.75" customHeight="1" x14ac:dyDescent="0.35">
      <c r="A432" s="21"/>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row>
    <row r="433" spans="1:26" ht="15.75" customHeight="1" x14ac:dyDescent="0.35">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row>
    <row r="434" spans="1:26" ht="15.75" customHeight="1" x14ac:dyDescent="0.35">
      <c r="A434" s="21"/>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row>
    <row r="435" spans="1:26" ht="15.75" customHeight="1" x14ac:dyDescent="0.35">
      <c r="A435" s="21"/>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row>
    <row r="436" spans="1:26" ht="15.75" customHeight="1" x14ac:dyDescent="0.35">
      <c r="A436" s="21"/>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row>
    <row r="437" spans="1:26" ht="15.75" customHeight="1" x14ac:dyDescent="0.35">
      <c r="A437" s="21"/>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row>
    <row r="438" spans="1:26" ht="15.75" customHeight="1" x14ac:dyDescent="0.35">
      <c r="A438" s="21"/>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row>
    <row r="439" spans="1:26" ht="15.75" customHeight="1" x14ac:dyDescent="0.35">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row>
    <row r="440" spans="1:26" ht="15.75" customHeight="1" x14ac:dyDescent="0.35">
      <c r="A440" s="21"/>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row>
    <row r="441" spans="1:26" ht="15.75" customHeight="1" x14ac:dyDescent="0.35">
      <c r="A441" s="21"/>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row>
    <row r="442" spans="1:26" ht="15.75" customHeight="1" x14ac:dyDescent="0.35">
      <c r="A442" s="21"/>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row>
    <row r="443" spans="1:26" ht="15.75" customHeight="1" x14ac:dyDescent="0.35">
      <c r="A443" s="21"/>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row>
    <row r="444" spans="1:26" ht="15.75" customHeight="1" x14ac:dyDescent="0.35">
      <c r="A444" s="21"/>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row>
    <row r="445" spans="1:26" ht="15.75" customHeight="1" x14ac:dyDescent="0.35">
      <c r="A445" s="21"/>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row>
    <row r="446" spans="1:26" ht="15.75" customHeight="1" x14ac:dyDescent="0.35">
      <c r="A446" s="21"/>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row>
    <row r="447" spans="1:26" ht="15.75" customHeight="1" x14ac:dyDescent="0.35">
      <c r="A447" s="21"/>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row>
    <row r="448" spans="1:26" ht="15.75" customHeight="1" x14ac:dyDescent="0.35">
      <c r="A448" s="21"/>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row>
    <row r="449" spans="1:26" ht="15.75" customHeight="1" x14ac:dyDescent="0.35">
      <c r="A449" s="21"/>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row>
    <row r="450" spans="1:26" ht="15.75" customHeight="1" x14ac:dyDescent="0.35">
      <c r="A450" s="21"/>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row>
    <row r="451" spans="1:26" ht="15.75" customHeight="1" x14ac:dyDescent="0.35">
      <c r="A451" s="21"/>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row>
    <row r="452" spans="1:26" ht="15.75" customHeight="1" x14ac:dyDescent="0.35">
      <c r="A452" s="21"/>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row>
    <row r="453" spans="1:26" ht="15.75" customHeight="1" x14ac:dyDescent="0.35">
      <c r="A453" s="21"/>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row>
    <row r="454" spans="1:26" ht="15.75" customHeight="1" x14ac:dyDescent="0.35">
      <c r="A454" s="21"/>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row>
    <row r="455" spans="1:26" ht="15.75" customHeight="1" x14ac:dyDescent="0.35">
      <c r="A455" s="21"/>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row>
    <row r="456" spans="1:26" ht="15.75" customHeight="1" x14ac:dyDescent="0.35">
      <c r="A456" s="21"/>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row>
    <row r="457" spans="1:26" ht="15.75" customHeight="1" x14ac:dyDescent="0.35">
      <c r="A457" s="21"/>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row>
    <row r="458" spans="1:26" ht="15.75" customHeight="1" x14ac:dyDescent="0.35">
      <c r="A458" s="21"/>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row>
    <row r="459" spans="1:26" ht="15.75" customHeight="1" x14ac:dyDescent="0.35">
      <c r="A459" s="21"/>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row>
    <row r="460" spans="1:26" ht="15.75" customHeight="1" x14ac:dyDescent="0.35">
      <c r="A460" s="21"/>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row>
    <row r="461" spans="1:26" ht="15.75" customHeight="1" x14ac:dyDescent="0.35">
      <c r="A461" s="21"/>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row>
    <row r="462" spans="1:26" ht="15.75" customHeight="1" x14ac:dyDescent="0.35">
      <c r="A462" s="21"/>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row>
    <row r="463" spans="1:26" ht="15.75" customHeight="1" x14ac:dyDescent="0.35">
      <c r="A463" s="21"/>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row>
    <row r="464" spans="1:26" ht="15.75" customHeight="1" x14ac:dyDescent="0.35">
      <c r="A464" s="21"/>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row>
    <row r="465" spans="1:26" ht="15.75" customHeight="1" x14ac:dyDescent="0.35">
      <c r="A465" s="21"/>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row>
    <row r="466" spans="1:26" ht="15.75" customHeight="1" x14ac:dyDescent="0.35">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row>
    <row r="467" spans="1:26" ht="15.75" customHeight="1" x14ac:dyDescent="0.35">
      <c r="A467" s="21"/>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row>
    <row r="468" spans="1:26" ht="15.75" customHeight="1" x14ac:dyDescent="0.35">
      <c r="A468" s="21"/>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row>
    <row r="469" spans="1:26" ht="15.75" customHeight="1" x14ac:dyDescent="0.35">
      <c r="A469" s="21"/>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row>
    <row r="470" spans="1:26" ht="15.75" customHeight="1" x14ac:dyDescent="0.35">
      <c r="A470" s="21"/>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row>
    <row r="471" spans="1:26" ht="15.75" customHeight="1" x14ac:dyDescent="0.35">
      <c r="A471" s="21"/>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row>
    <row r="472" spans="1:26" ht="15.75" customHeight="1" x14ac:dyDescent="0.35">
      <c r="A472" s="21"/>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row>
    <row r="473" spans="1:26" ht="15.75" customHeight="1" x14ac:dyDescent="0.35">
      <c r="A473" s="21"/>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row>
    <row r="474" spans="1:26" ht="15.75" customHeight="1" x14ac:dyDescent="0.35">
      <c r="A474" s="21"/>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row>
    <row r="475" spans="1:26" ht="15.75" customHeight="1" x14ac:dyDescent="0.35">
      <c r="A475" s="21"/>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row>
    <row r="476" spans="1:26" ht="15.75" customHeight="1" x14ac:dyDescent="0.35">
      <c r="A476" s="21"/>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row>
    <row r="477" spans="1:26" ht="15.75" customHeight="1" x14ac:dyDescent="0.35">
      <c r="A477" s="21"/>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row>
    <row r="478" spans="1:26" ht="15.75" customHeight="1" x14ac:dyDescent="0.35">
      <c r="A478" s="21"/>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row>
    <row r="479" spans="1:26" ht="15.75" customHeight="1" x14ac:dyDescent="0.35">
      <c r="A479" s="21"/>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row>
    <row r="480" spans="1:26" ht="15.75" customHeight="1" x14ac:dyDescent="0.35">
      <c r="A480" s="21"/>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row>
    <row r="481" spans="1:26" ht="15.75" customHeight="1" x14ac:dyDescent="0.35">
      <c r="A481" s="21"/>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row>
    <row r="482" spans="1:26" ht="15.75" customHeight="1" x14ac:dyDescent="0.35">
      <c r="A482" s="21"/>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row>
    <row r="483" spans="1:26" ht="15.75" customHeight="1" x14ac:dyDescent="0.35">
      <c r="A483" s="21"/>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row>
    <row r="484" spans="1:26" ht="15.75" customHeight="1" x14ac:dyDescent="0.35">
      <c r="A484" s="21"/>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row>
    <row r="485" spans="1:26" ht="15.75" customHeight="1" x14ac:dyDescent="0.35">
      <c r="A485" s="21"/>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row>
    <row r="486" spans="1:26" ht="15.75" customHeight="1" x14ac:dyDescent="0.35">
      <c r="A486" s="21"/>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row>
    <row r="487" spans="1:26" ht="15.75" customHeight="1" x14ac:dyDescent="0.35">
      <c r="A487" s="21"/>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row>
    <row r="488" spans="1:26" ht="15.75" customHeight="1" x14ac:dyDescent="0.35">
      <c r="A488" s="21"/>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row>
    <row r="489" spans="1:26" ht="15.75" customHeight="1" x14ac:dyDescent="0.35">
      <c r="A489" s="21"/>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row>
    <row r="490" spans="1:26" ht="15.75" customHeight="1" x14ac:dyDescent="0.35">
      <c r="A490" s="21"/>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row>
    <row r="491" spans="1:26" ht="15.75" customHeight="1" x14ac:dyDescent="0.35">
      <c r="A491" s="21"/>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row>
    <row r="492" spans="1:26" ht="15.75" customHeight="1" x14ac:dyDescent="0.35">
      <c r="A492" s="21"/>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row>
    <row r="493" spans="1:26" ht="15.75" customHeight="1" x14ac:dyDescent="0.35">
      <c r="A493" s="21"/>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row>
    <row r="494" spans="1:26" ht="15.75" customHeight="1" x14ac:dyDescent="0.35">
      <c r="A494" s="21"/>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row>
    <row r="495" spans="1:26" ht="15.75" customHeight="1" x14ac:dyDescent="0.35">
      <c r="A495" s="21"/>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row>
    <row r="496" spans="1:26" ht="15.75" customHeight="1" x14ac:dyDescent="0.35">
      <c r="A496" s="21"/>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row>
    <row r="497" spans="1:26" ht="15.75" customHeight="1" x14ac:dyDescent="0.35">
      <c r="A497" s="21"/>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row>
    <row r="498" spans="1:26" ht="15.75" customHeight="1" x14ac:dyDescent="0.35">
      <c r="A498" s="21"/>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row>
    <row r="499" spans="1:26" ht="15.75" customHeight="1" x14ac:dyDescent="0.35">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row>
    <row r="500" spans="1:26" ht="15.75" customHeight="1" x14ac:dyDescent="0.35">
      <c r="A500" s="21"/>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row>
    <row r="501" spans="1:26" ht="15.75" customHeight="1" x14ac:dyDescent="0.35">
      <c r="A501" s="21"/>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row>
    <row r="502" spans="1:26" ht="15.75" customHeight="1" x14ac:dyDescent="0.35">
      <c r="A502" s="21"/>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row>
    <row r="503" spans="1:26" ht="15.75" customHeight="1" x14ac:dyDescent="0.35">
      <c r="A503" s="21"/>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row>
    <row r="504" spans="1:26" ht="15.75" customHeight="1" x14ac:dyDescent="0.35">
      <c r="A504" s="21"/>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row>
    <row r="505" spans="1:26" ht="15.75" customHeight="1" x14ac:dyDescent="0.35">
      <c r="A505" s="21"/>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row>
    <row r="506" spans="1:26" ht="15.75" customHeight="1" x14ac:dyDescent="0.35">
      <c r="A506" s="21"/>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row>
    <row r="507" spans="1:26" ht="15.75" customHeight="1" x14ac:dyDescent="0.35">
      <c r="A507" s="21"/>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row>
    <row r="508" spans="1:26" ht="15.75" customHeight="1" x14ac:dyDescent="0.35">
      <c r="A508" s="21"/>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row>
    <row r="509" spans="1:26" ht="15.75" customHeight="1" x14ac:dyDescent="0.35">
      <c r="A509" s="21"/>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row>
    <row r="510" spans="1:26" ht="15.75" customHeight="1" x14ac:dyDescent="0.35">
      <c r="A510" s="21"/>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row>
    <row r="511" spans="1:26" ht="15.75" customHeight="1" x14ac:dyDescent="0.35">
      <c r="A511" s="21"/>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row>
    <row r="512" spans="1:26" ht="15.75" customHeight="1" x14ac:dyDescent="0.35">
      <c r="A512" s="21"/>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row>
    <row r="513" spans="1:26" ht="15.75" customHeight="1" x14ac:dyDescent="0.35">
      <c r="A513" s="21"/>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row>
    <row r="514" spans="1:26" ht="15.75" customHeight="1" x14ac:dyDescent="0.35">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row>
    <row r="515" spans="1:26" ht="15.75" customHeight="1" x14ac:dyDescent="0.35">
      <c r="A515" s="21"/>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row>
    <row r="516" spans="1:26" ht="15.75" customHeight="1" x14ac:dyDescent="0.35">
      <c r="A516" s="21"/>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row>
    <row r="517" spans="1:26" ht="15.75" customHeight="1" x14ac:dyDescent="0.35">
      <c r="A517" s="21"/>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row>
    <row r="518" spans="1:26" ht="15.75" customHeight="1" x14ac:dyDescent="0.35">
      <c r="A518" s="21"/>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row>
    <row r="519" spans="1:26" ht="15.75" customHeight="1" x14ac:dyDescent="0.35">
      <c r="A519" s="21"/>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row>
    <row r="520" spans="1:26" ht="15.75" customHeight="1" x14ac:dyDescent="0.35">
      <c r="A520" s="21"/>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row>
    <row r="521" spans="1:26" ht="15.75" customHeight="1" x14ac:dyDescent="0.35">
      <c r="A521" s="21"/>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row>
    <row r="522" spans="1:26" ht="15.75" customHeight="1" x14ac:dyDescent="0.35">
      <c r="A522" s="21"/>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row>
    <row r="523" spans="1:26" ht="15.75" customHeight="1" x14ac:dyDescent="0.35">
      <c r="A523" s="21"/>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row>
    <row r="524" spans="1:26" ht="15.75" customHeight="1" x14ac:dyDescent="0.35">
      <c r="A524" s="21"/>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row>
    <row r="525" spans="1:26" ht="15.75" customHeight="1" x14ac:dyDescent="0.35">
      <c r="A525" s="21"/>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row>
    <row r="526" spans="1:26" ht="15.75" customHeight="1" x14ac:dyDescent="0.35">
      <c r="A526" s="21"/>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row>
    <row r="527" spans="1:26" ht="15.75" customHeight="1" x14ac:dyDescent="0.35">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row>
    <row r="528" spans="1:26" ht="15.75" customHeight="1" x14ac:dyDescent="0.35">
      <c r="A528" s="21"/>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row>
    <row r="529" spans="1:26" ht="15.75" customHeight="1" x14ac:dyDescent="0.35">
      <c r="A529" s="21"/>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row>
    <row r="530" spans="1:26" ht="15.75" customHeight="1" x14ac:dyDescent="0.35">
      <c r="A530" s="21"/>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row>
    <row r="531" spans="1:26" ht="15.75" customHeight="1" x14ac:dyDescent="0.35">
      <c r="A531" s="21"/>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row>
    <row r="532" spans="1:26" ht="15.75" customHeight="1" x14ac:dyDescent="0.35">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row>
    <row r="533" spans="1:26" ht="15.75" customHeight="1" x14ac:dyDescent="0.35">
      <c r="A533" s="21"/>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row>
    <row r="534" spans="1:26" ht="15.75" customHeight="1" x14ac:dyDescent="0.35">
      <c r="A534" s="21"/>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row>
    <row r="535" spans="1:26" ht="15.75" customHeight="1" x14ac:dyDescent="0.35">
      <c r="A535" s="21"/>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row>
    <row r="536" spans="1:26" ht="15.75" customHeight="1" x14ac:dyDescent="0.35">
      <c r="A536" s="21"/>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row>
    <row r="537" spans="1:26" ht="15.75" customHeight="1" x14ac:dyDescent="0.35">
      <c r="A537" s="21"/>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row>
    <row r="538" spans="1:26" ht="15.75" customHeight="1" x14ac:dyDescent="0.35">
      <c r="A538" s="21"/>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row>
    <row r="539" spans="1:26" ht="15.75" customHeight="1" x14ac:dyDescent="0.35">
      <c r="A539" s="21"/>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row>
    <row r="540" spans="1:26" ht="15.75" customHeight="1" x14ac:dyDescent="0.35">
      <c r="A540" s="21"/>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row>
    <row r="541" spans="1:26" ht="15.75" customHeight="1" x14ac:dyDescent="0.35">
      <c r="A541" s="21"/>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row>
    <row r="542" spans="1:26" ht="15.75" customHeight="1" x14ac:dyDescent="0.35">
      <c r="A542" s="21"/>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row>
    <row r="543" spans="1:26" ht="15.75" customHeight="1" x14ac:dyDescent="0.35">
      <c r="A543" s="21"/>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row>
    <row r="544" spans="1:26" ht="15.75" customHeight="1" x14ac:dyDescent="0.35">
      <c r="A544" s="21"/>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row>
    <row r="545" spans="1:26" ht="15.75" customHeight="1" x14ac:dyDescent="0.35">
      <c r="A545" s="21"/>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row>
    <row r="546" spans="1:26" ht="15.75" customHeight="1" x14ac:dyDescent="0.35">
      <c r="A546" s="21"/>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row>
    <row r="547" spans="1:26" ht="15.75" customHeight="1" x14ac:dyDescent="0.35">
      <c r="A547" s="21"/>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row>
    <row r="548" spans="1:26" ht="15.75" customHeight="1" x14ac:dyDescent="0.35">
      <c r="A548" s="21"/>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row>
    <row r="549" spans="1:26" ht="15.75" customHeight="1" x14ac:dyDescent="0.35">
      <c r="A549" s="21"/>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row>
    <row r="550" spans="1:26" ht="15.75" customHeight="1" x14ac:dyDescent="0.35">
      <c r="A550" s="21"/>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row>
    <row r="551" spans="1:26" ht="15.75" customHeight="1" x14ac:dyDescent="0.35">
      <c r="A551" s="21"/>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row>
    <row r="552" spans="1:26" ht="15.75" customHeight="1" x14ac:dyDescent="0.35">
      <c r="A552" s="21"/>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row>
    <row r="553" spans="1:26" ht="15.75" customHeight="1" x14ac:dyDescent="0.35">
      <c r="A553" s="21"/>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row>
    <row r="554" spans="1:26" ht="15.75" customHeight="1" x14ac:dyDescent="0.35">
      <c r="A554" s="21"/>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row>
    <row r="555" spans="1:26" ht="15.75" customHeight="1" x14ac:dyDescent="0.35">
      <c r="A555" s="21"/>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row>
    <row r="556" spans="1:26" ht="15.75" customHeight="1" x14ac:dyDescent="0.35">
      <c r="A556" s="21"/>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row>
    <row r="557" spans="1:26" ht="15.75" customHeight="1" x14ac:dyDescent="0.35">
      <c r="A557" s="21"/>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row>
    <row r="558" spans="1:26" ht="15.75" customHeight="1" x14ac:dyDescent="0.35">
      <c r="A558" s="21"/>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row>
    <row r="559" spans="1:26" ht="15.75" customHeight="1" x14ac:dyDescent="0.35">
      <c r="A559" s="21"/>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row>
    <row r="560" spans="1:26" ht="15.75" customHeight="1" x14ac:dyDescent="0.35">
      <c r="A560" s="21"/>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row>
    <row r="561" spans="1:26" ht="15.75" customHeight="1" x14ac:dyDescent="0.35">
      <c r="A561" s="21"/>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row>
    <row r="562" spans="1:26" ht="15.75" customHeight="1" x14ac:dyDescent="0.35">
      <c r="A562" s="21"/>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row>
    <row r="563" spans="1:26" ht="15.75" customHeight="1" x14ac:dyDescent="0.35">
      <c r="A563" s="21"/>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row>
    <row r="564" spans="1:26" ht="15.75" customHeight="1" x14ac:dyDescent="0.35">
      <c r="A564" s="21"/>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row>
    <row r="565" spans="1:26" ht="15.75" customHeight="1" x14ac:dyDescent="0.35">
      <c r="A565" s="21"/>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row>
    <row r="566" spans="1:26" ht="15.75" customHeight="1" x14ac:dyDescent="0.35">
      <c r="A566" s="21"/>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row>
    <row r="567" spans="1:26" ht="15.75" customHeight="1" x14ac:dyDescent="0.35">
      <c r="A567" s="21"/>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row>
    <row r="568" spans="1:26" ht="15.75" customHeight="1" x14ac:dyDescent="0.35">
      <c r="A568" s="21"/>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row>
    <row r="569" spans="1:26" ht="15.75" customHeight="1" x14ac:dyDescent="0.35">
      <c r="A569" s="21"/>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row>
    <row r="570" spans="1:26" ht="15.75" customHeight="1" x14ac:dyDescent="0.35">
      <c r="A570" s="21"/>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row>
    <row r="571" spans="1:26" ht="15.75" customHeight="1" x14ac:dyDescent="0.35">
      <c r="A571" s="21"/>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row>
    <row r="572" spans="1:26" ht="15.75" customHeight="1" x14ac:dyDescent="0.35">
      <c r="A572" s="21"/>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row>
    <row r="573" spans="1:26" ht="15.75" customHeight="1" x14ac:dyDescent="0.35">
      <c r="A573" s="21"/>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row>
    <row r="574" spans="1:26" ht="15.75" customHeight="1" x14ac:dyDescent="0.35">
      <c r="A574" s="21"/>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row>
    <row r="575" spans="1:26" ht="15.75" customHeight="1" x14ac:dyDescent="0.35">
      <c r="A575" s="21"/>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row>
    <row r="576" spans="1:26" ht="15.75" customHeight="1" x14ac:dyDescent="0.35">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row>
    <row r="577" spans="1:26" ht="15.75" customHeight="1" x14ac:dyDescent="0.35">
      <c r="A577" s="21"/>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row>
    <row r="578" spans="1:26" ht="15.75" customHeight="1" x14ac:dyDescent="0.35">
      <c r="A578" s="21"/>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row>
    <row r="579" spans="1:26" ht="15.75" customHeight="1" x14ac:dyDescent="0.35">
      <c r="A579" s="21"/>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row>
    <row r="580" spans="1:26" ht="15.75" customHeight="1" x14ac:dyDescent="0.35">
      <c r="A580" s="21"/>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row>
    <row r="581" spans="1:26" ht="15.75" customHeight="1" x14ac:dyDescent="0.35">
      <c r="A581" s="21"/>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row>
    <row r="582" spans="1:26" ht="15.75" customHeight="1" x14ac:dyDescent="0.35">
      <c r="A582" s="21"/>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row>
    <row r="583" spans="1:26" ht="15.75" customHeight="1" x14ac:dyDescent="0.35">
      <c r="A583" s="21"/>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row>
    <row r="584" spans="1:26" ht="15.75" customHeight="1" x14ac:dyDescent="0.35">
      <c r="A584" s="21"/>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row>
    <row r="585" spans="1:26" ht="15.75" customHeight="1" x14ac:dyDescent="0.35">
      <c r="A585" s="21"/>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row>
    <row r="586" spans="1:26" ht="15.75" customHeight="1" x14ac:dyDescent="0.35">
      <c r="A586" s="21"/>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row>
    <row r="587" spans="1:26" ht="15.75" customHeight="1" x14ac:dyDescent="0.35">
      <c r="A587" s="21"/>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row>
    <row r="588" spans="1:26" ht="15.75" customHeight="1" x14ac:dyDescent="0.35">
      <c r="A588" s="21"/>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row>
    <row r="589" spans="1:26" ht="15.75" customHeight="1" x14ac:dyDescent="0.35">
      <c r="A589" s="21"/>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row>
    <row r="590" spans="1:26" ht="15.75" customHeight="1" x14ac:dyDescent="0.35">
      <c r="A590" s="21"/>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row>
    <row r="591" spans="1:26" ht="15.75" customHeight="1" x14ac:dyDescent="0.35">
      <c r="A591" s="21"/>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row>
    <row r="592" spans="1:26" ht="15.75" customHeight="1" x14ac:dyDescent="0.35">
      <c r="A592" s="21"/>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row>
    <row r="593" spans="1:26" ht="15.75" customHeight="1" x14ac:dyDescent="0.35">
      <c r="A593" s="21"/>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row>
    <row r="594" spans="1:26" ht="15.75" customHeight="1" x14ac:dyDescent="0.35">
      <c r="A594" s="21"/>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row>
    <row r="595" spans="1:26" ht="15.75" customHeight="1" x14ac:dyDescent="0.35">
      <c r="A595" s="21"/>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row>
    <row r="596" spans="1:26" ht="15.75" customHeight="1" x14ac:dyDescent="0.35">
      <c r="A596" s="21"/>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row>
    <row r="597" spans="1:26" ht="15.75" customHeight="1" x14ac:dyDescent="0.35">
      <c r="A597" s="21"/>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row>
    <row r="598" spans="1:26" ht="15.75" customHeight="1" x14ac:dyDescent="0.35">
      <c r="A598" s="21"/>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row>
    <row r="599" spans="1:26" ht="15.75" customHeight="1" x14ac:dyDescent="0.35">
      <c r="A599" s="21"/>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row>
    <row r="600" spans="1:26" ht="15.75" customHeight="1" x14ac:dyDescent="0.35">
      <c r="A600" s="21"/>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row>
    <row r="601" spans="1:26" ht="15.75" customHeight="1" x14ac:dyDescent="0.35">
      <c r="A601" s="21"/>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row>
    <row r="602" spans="1:26" ht="15.75" customHeight="1" x14ac:dyDescent="0.35">
      <c r="A602" s="21"/>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row>
    <row r="603" spans="1:26" ht="15.75" customHeight="1" x14ac:dyDescent="0.35">
      <c r="A603" s="21"/>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row>
    <row r="604" spans="1:26" ht="15.75" customHeight="1" x14ac:dyDescent="0.35">
      <c r="A604" s="21"/>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row>
    <row r="605" spans="1:26" ht="15.75" customHeight="1" x14ac:dyDescent="0.35">
      <c r="A605" s="21"/>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row>
    <row r="606" spans="1:26" ht="15.75" customHeight="1" x14ac:dyDescent="0.35">
      <c r="A606" s="21"/>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row>
    <row r="607" spans="1:26" ht="15.75" customHeight="1" x14ac:dyDescent="0.35">
      <c r="A607" s="21"/>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row>
    <row r="608" spans="1:26" ht="15.75" customHeight="1" x14ac:dyDescent="0.35">
      <c r="A608" s="21"/>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row>
    <row r="609" spans="1:26" ht="15.75" customHeight="1" x14ac:dyDescent="0.35">
      <c r="A609" s="21"/>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row>
    <row r="610" spans="1:26" ht="15.75" customHeight="1" x14ac:dyDescent="0.35">
      <c r="A610" s="21"/>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row>
    <row r="611" spans="1:26" ht="15.75" customHeight="1" x14ac:dyDescent="0.35">
      <c r="A611" s="21"/>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row>
    <row r="612" spans="1:26" ht="15.75" customHeight="1" x14ac:dyDescent="0.35">
      <c r="A612" s="21"/>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row>
    <row r="613" spans="1:26" ht="15.75" customHeight="1" x14ac:dyDescent="0.35">
      <c r="A613" s="21"/>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row>
    <row r="614" spans="1:26" ht="15.75" customHeight="1" x14ac:dyDescent="0.35">
      <c r="A614" s="21"/>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row>
    <row r="615" spans="1:26" ht="15.75" customHeight="1" x14ac:dyDescent="0.35">
      <c r="A615" s="21"/>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row>
    <row r="616" spans="1:26" ht="15.75" customHeight="1" x14ac:dyDescent="0.35">
      <c r="A616" s="21"/>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row>
    <row r="617" spans="1:26" ht="15.75" customHeight="1" x14ac:dyDescent="0.35">
      <c r="A617" s="21"/>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row>
    <row r="618" spans="1:26" ht="15.75" customHeight="1" x14ac:dyDescent="0.35">
      <c r="A618" s="21"/>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row>
    <row r="619" spans="1:26" ht="15.75" customHeight="1" x14ac:dyDescent="0.35">
      <c r="A619" s="21"/>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row>
    <row r="620" spans="1:26" ht="15.75" customHeight="1" x14ac:dyDescent="0.35">
      <c r="A620" s="21"/>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row>
    <row r="621" spans="1:26" ht="15.75" customHeight="1" x14ac:dyDescent="0.35">
      <c r="A621" s="21"/>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row>
    <row r="622" spans="1:26" ht="15.75" customHeight="1" x14ac:dyDescent="0.35">
      <c r="A622" s="21"/>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row>
    <row r="623" spans="1:26" ht="15.75" customHeight="1" x14ac:dyDescent="0.35">
      <c r="A623" s="21"/>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row>
    <row r="624" spans="1:26" ht="15.75" customHeight="1" x14ac:dyDescent="0.35">
      <c r="A624" s="21"/>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row>
    <row r="625" spans="1:26" ht="15.75" customHeight="1" x14ac:dyDescent="0.35">
      <c r="A625" s="21"/>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row>
    <row r="626" spans="1:26" ht="15.75" customHeight="1" x14ac:dyDescent="0.35">
      <c r="A626" s="21"/>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row>
    <row r="627" spans="1:26" ht="15.75" customHeight="1" x14ac:dyDescent="0.35">
      <c r="A627" s="21"/>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row>
    <row r="628" spans="1:26" ht="15.75" customHeight="1" x14ac:dyDescent="0.35">
      <c r="A628" s="21"/>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row>
    <row r="629" spans="1:26" ht="15.75" customHeight="1" x14ac:dyDescent="0.35">
      <c r="A629" s="21"/>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row>
    <row r="630" spans="1:26" ht="15.75" customHeight="1" x14ac:dyDescent="0.35">
      <c r="A630" s="21"/>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row>
    <row r="631" spans="1:26" ht="15.75" customHeight="1" x14ac:dyDescent="0.35">
      <c r="A631" s="21"/>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row>
    <row r="632" spans="1:26" ht="15.75" customHeight="1" x14ac:dyDescent="0.35">
      <c r="A632" s="21"/>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row>
    <row r="633" spans="1:26" ht="15.75" customHeight="1" x14ac:dyDescent="0.35">
      <c r="A633" s="21"/>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row>
    <row r="634" spans="1:26" ht="15.75" customHeight="1" x14ac:dyDescent="0.35">
      <c r="A634" s="21"/>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row>
    <row r="635" spans="1:26" ht="15.75" customHeight="1" x14ac:dyDescent="0.35">
      <c r="A635" s="21"/>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row>
    <row r="636" spans="1:26" ht="15.75" customHeight="1" x14ac:dyDescent="0.35">
      <c r="A636" s="21"/>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row>
    <row r="637" spans="1:26" ht="15.75" customHeight="1" x14ac:dyDescent="0.35">
      <c r="A637" s="21"/>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row>
    <row r="638" spans="1:26" ht="15.75" customHeight="1" x14ac:dyDescent="0.35">
      <c r="A638" s="21"/>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row>
    <row r="639" spans="1:26" ht="15.75" customHeight="1" x14ac:dyDescent="0.35">
      <c r="A639" s="21"/>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row>
    <row r="640" spans="1:26" ht="15.75" customHeight="1" x14ac:dyDescent="0.35">
      <c r="A640" s="21"/>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row>
    <row r="641" spans="1:26" ht="15.75" customHeight="1" x14ac:dyDescent="0.35">
      <c r="A641" s="21"/>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row>
    <row r="642" spans="1:26" ht="15.75" customHeight="1" x14ac:dyDescent="0.35">
      <c r="A642" s="21"/>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row>
    <row r="643" spans="1:26" ht="15.75" customHeight="1" x14ac:dyDescent="0.35">
      <c r="A643" s="21"/>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row>
    <row r="644" spans="1:26" ht="15.75" customHeight="1" x14ac:dyDescent="0.35">
      <c r="A644" s="21"/>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row>
    <row r="645" spans="1:26" ht="15.75" customHeight="1" x14ac:dyDescent="0.35">
      <c r="A645" s="21"/>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row>
    <row r="646" spans="1:26" ht="15.75" customHeight="1" x14ac:dyDescent="0.35">
      <c r="A646" s="21"/>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row>
    <row r="647" spans="1:26" ht="15.75" customHeight="1" x14ac:dyDescent="0.35">
      <c r="A647" s="21"/>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row>
    <row r="648" spans="1:26" ht="15.75" customHeight="1" x14ac:dyDescent="0.35">
      <c r="A648" s="21"/>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row>
    <row r="649" spans="1:26" ht="15.75" customHeight="1" x14ac:dyDescent="0.35">
      <c r="A649" s="21"/>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row>
    <row r="650" spans="1:26" ht="15.75" customHeight="1" x14ac:dyDescent="0.35">
      <c r="A650" s="21"/>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row>
    <row r="651" spans="1:26" ht="15.75" customHeight="1" x14ac:dyDescent="0.35">
      <c r="A651" s="21"/>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row>
    <row r="652" spans="1:26" ht="15.75" customHeight="1" x14ac:dyDescent="0.35">
      <c r="A652" s="21"/>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row>
    <row r="653" spans="1:26" ht="15.75" customHeight="1" x14ac:dyDescent="0.35">
      <c r="A653" s="21"/>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row>
    <row r="654" spans="1:26" ht="15.75" customHeight="1" x14ac:dyDescent="0.35">
      <c r="A654" s="21"/>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row>
    <row r="655" spans="1:26" ht="15.75" customHeight="1" x14ac:dyDescent="0.35">
      <c r="A655" s="21"/>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row>
    <row r="656" spans="1:26" ht="15.75" customHeight="1" x14ac:dyDescent="0.35">
      <c r="A656" s="21"/>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row>
    <row r="657" spans="1:26" ht="15.75" customHeight="1" x14ac:dyDescent="0.35">
      <c r="A657" s="21"/>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row>
    <row r="658" spans="1:26" ht="15.75" customHeight="1" x14ac:dyDescent="0.35">
      <c r="A658" s="21"/>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row>
    <row r="659" spans="1:26" ht="15.75" customHeight="1" x14ac:dyDescent="0.35">
      <c r="A659" s="21"/>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row>
    <row r="660" spans="1:26" ht="15.75" customHeight="1" x14ac:dyDescent="0.35">
      <c r="A660" s="21"/>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row>
    <row r="661" spans="1:26" ht="15.75" customHeight="1" x14ac:dyDescent="0.35">
      <c r="A661" s="21"/>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row>
    <row r="662" spans="1:26" ht="15.75" customHeight="1" x14ac:dyDescent="0.35">
      <c r="A662" s="21"/>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row>
    <row r="663" spans="1:26" ht="15.75" customHeight="1" x14ac:dyDescent="0.35">
      <c r="A663" s="21"/>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row>
    <row r="664" spans="1:26" ht="15.75" customHeight="1" x14ac:dyDescent="0.35">
      <c r="A664" s="21"/>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row>
    <row r="665" spans="1:26" ht="15.75" customHeight="1" x14ac:dyDescent="0.35">
      <c r="A665" s="21"/>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row>
    <row r="666" spans="1:26" ht="15.75" customHeight="1" x14ac:dyDescent="0.35">
      <c r="A666" s="21"/>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row>
    <row r="667" spans="1:26" ht="15.75" customHeight="1" x14ac:dyDescent="0.35">
      <c r="A667" s="21"/>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row>
    <row r="668" spans="1:26" ht="15.75" customHeight="1" x14ac:dyDescent="0.35">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row>
    <row r="669" spans="1:26" ht="15.75" customHeight="1" x14ac:dyDescent="0.35">
      <c r="A669" s="21"/>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row>
    <row r="670" spans="1:26" ht="15.75" customHeight="1" x14ac:dyDescent="0.35">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row>
    <row r="671" spans="1:26" ht="15.75" customHeight="1" x14ac:dyDescent="0.35">
      <c r="A671" s="21"/>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row>
    <row r="672" spans="1:26" ht="15.75" customHeight="1" x14ac:dyDescent="0.35">
      <c r="A672" s="21"/>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row>
    <row r="673" spans="1:26" ht="15.75" customHeight="1" x14ac:dyDescent="0.35">
      <c r="A673" s="21"/>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row>
    <row r="674" spans="1:26" ht="15.75" customHeight="1" x14ac:dyDescent="0.35">
      <c r="A674" s="21"/>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row>
    <row r="675" spans="1:26" ht="15.75" customHeight="1" x14ac:dyDescent="0.35">
      <c r="A675" s="21"/>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row>
    <row r="676" spans="1:26" ht="15.75" customHeight="1" x14ac:dyDescent="0.35">
      <c r="A676" s="21"/>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row>
    <row r="677" spans="1:26" ht="15.75" customHeight="1" x14ac:dyDescent="0.35">
      <c r="A677" s="21"/>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row>
    <row r="678" spans="1:26" ht="15.75" customHeight="1" x14ac:dyDescent="0.35">
      <c r="A678" s="21"/>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row>
    <row r="679" spans="1:26" ht="15.75" customHeight="1" x14ac:dyDescent="0.35">
      <c r="A679" s="21"/>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row>
    <row r="680" spans="1:26" ht="15.75" customHeight="1" x14ac:dyDescent="0.35">
      <c r="A680" s="21"/>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row>
    <row r="681" spans="1:26" ht="15.75" customHeight="1" x14ac:dyDescent="0.35">
      <c r="A681" s="21"/>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row>
    <row r="682" spans="1:26" ht="15.75" customHeight="1" x14ac:dyDescent="0.35">
      <c r="A682" s="21"/>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row>
    <row r="683" spans="1:26" ht="15.75" customHeight="1" x14ac:dyDescent="0.35">
      <c r="A683" s="21"/>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row>
    <row r="684" spans="1:26" ht="15.75" customHeight="1" x14ac:dyDescent="0.35">
      <c r="A684" s="21"/>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row>
    <row r="685" spans="1:26" ht="15.75" customHeight="1" x14ac:dyDescent="0.35">
      <c r="A685" s="21"/>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row>
    <row r="686" spans="1:26" ht="15.75" customHeight="1" x14ac:dyDescent="0.35">
      <c r="A686" s="21"/>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row>
    <row r="687" spans="1:26" ht="15.75" customHeight="1" x14ac:dyDescent="0.35">
      <c r="A687" s="21"/>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row>
    <row r="688" spans="1:26" ht="15.75" customHeight="1" x14ac:dyDescent="0.35">
      <c r="A688" s="21"/>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row>
    <row r="689" spans="1:26" ht="15.75" customHeight="1" x14ac:dyDescent="0.35">
      <c r="A689" s="21"/>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row>
    <row r="690" spans="1:26" ht="15.75" customHeight="1" x14ac:dyDescent="0.35">
      <c r="A690" s="21"/>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row>
    <row r="691" spans="1:26" ht="15.75" customHeight="1" x14ac:dyDescent="0.35">
      <c r="A691" s="21"/>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row>
    <row r="692" spans="1:26" ht="15.75" customHeight="1" x14ac:dyDescent="0.35">
      <c r="A692" s="21"/>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row>
    <row r="693" spans="1:26" ht="15.75" customHeight="1" x14ac:dyDescent="0.35">
      <c r="A693" s="21"/>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row>
    <row r="694" spans="1:26" ht="15.75" customHeight="1" x14ac:dyDescent="0.35">
      <c r="A694" s="21"/>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row>
    <row r="695" spans="1:26" ht="15.75" customHeight="1" x14ac:dyDescent="0.35">
      <c r="A695" s="21"/>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row>
    <row r="696" spans="1:26" ht="15.75" customHeight="1" x14ac:dyDescent="0.35">
      <c r="A696" s="21"/>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row>
    <row r="697" spans="1:26" ht="15.75" customHeight="1" x14ac:dyDescent="0.35">
      <c r="A697" s="21"/>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row>
    <row r="698" spans="1:26" ht="15.75" customHeight="1" x14ac:dyDescent="0.35">
      <c r="A698" s="21"/>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row>
    <row r="699" spans="1:26" ht="15.75" customHeight="1" x14ac:dyDescent="0.35">
      <c r="A699" s="21"/>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row>
    <row r="700" spans="1:26" ht="15.75" customHeight="1" x14ac:dyDescent="0.35">
      <c r="A700" s="21"/>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row>
    <row r="701" spans="1:26" ht="15.75" customHeight="1" x14ac:dyDescent="0.35">
      <c r="A701" s="21"/>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row>
    <row r="702" spans="1:26" ht="15.75" customHeight="1" x14ac:dyDescent="0.35">
      <c r="A702" s="21"/>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row>
    <row r="703" spans="1:26" ht="15.75" customHeight="1" x14ac:dyDescent="0.35">
      <c r="A703" s="21"/>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row>
    <row r="704" spans="1:26" ht="15.75" customHeight="1" x14ac:dyDescent="0.35">
      <c r="A704" s="21"/>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row>
    <row r="705" spans="1:26" ht="15.75" customHeight="1" x14ac:dyDescent="0.35">
      <c r="A705" s="21"/>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row>
    <row r="706" spans="1:26" ht="15.75" customHeight="1" x14ac:dyDescent="0.35">
      <c r="A706" s="21"/>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row>
    <row r="707" spans="1:26" ht="15.75" customHeight="1" x14ac:dyDescent="0.35">
      <c r="A707" s="21"/>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row>
    <row r="708" spans="1:26" ht="15.75" customHeight="1" x14ac:dyDescent="0.35">
      <c r="A708" s="21"/>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row>
    <row r="709" spans="1:26" ht="15.75" customHeight="1" x14ac:dyDescent="0.35">
      <c r="A709" s="21"/>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row>
    <row r="710" spans="1:26" ht="15.75" customHeight="1" x14ac:dyDescent="0.35">
      <c r="A710" s="21"/>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row>
    <row r="711" spans="1:26" ht="15.75" customHeight="1" x14ac:dyDescent="0.35">
      <c r="A711" s="21"/>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row>
    <row r="712" spans="1:26" ht="15.75" customHeight="1" x14ac:dyDescent="0.35">
      <c r="A712" s="21"/>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row>
    <row r="713" spans="1:26" ht="15.75" customHeight="1" x14ac:dyDescent="0.35">
      <c r="A713" s="21"/>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row>
    <row r="714" spans="1:26" ht="15.75" customHeight="1" x14ac:dyDescent="0.35">
      <c r="A714" s="21"/>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row>
    <row r="715" spans="1:26" ht="15.75" customHeight="1" x14ac:dyDescent="0.35">
      <c r="A715" s="21"/>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row>
    <row r="716" spans="1:26" ht="15.75" customHeight="1" x14ac:dyDescent="0.35">
      <c r="A716" s="21"/>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row>
    <row r="717" spans="1:26" ht="15.75" customHeight="1" x14ac:dyDescent="0.35">
      <c r="A717" s="21"/>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row>
    <row r="718" spans="1:26" ht="15.75" customHeight="1" x14ac:dyDescent="0.35">
      <c r="A718" s="21"/>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row>
    <row r="719" spans="1:26" ht="15.75" customHeight="1" x14ac:dyDescent="0.35">
      <c r="A719" s="21"/>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row>
    <row r="720" spans="1:26" ht="15.75" customHeight="1" x14ac:dyDescent="0.35">
      <c r="A720" s="21"/>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row>
    <row r="721" spans="1:26" ht="15.75" customHeight="1" x14ac:dyDescent="0.35">
      <c r="A721" s="21"/>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row>
    <row r="722" spans="1:26" ht="15.75" customHeight="1" x14ac:dyDescent="0.35">
      <c r="A722" s="21"/>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row>
    <row r="723" spans="1:26" ht="15.75" customHeight="1" x14ac:dyDescent="0.35">
      <c r="A723" s="21"/>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row>
    <row r="724" spans="1:26" ht="15.75" customHeight="1" x14ac:dyDescent="0.35">
      <c r="A724" s="21"/>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row>
    <row r="725" spans="1:26" ht="15.75" customHeight="1" x14ac:dyDescent="0.35">
      <c r="A725" s="21"/>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row>
    <row r="726" spans="1:26" ht="15.75" customHeight="1" x14ac:dyDescent="0.35">
      <c r="A726" s="21"/>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row>
    <row r="727" spans="1:26" ht="15.75" customHeight="1" x14ac:dyDescent="0.35">
      <c r="A727" s="21"/>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row>
    <row r="728" spans="1:26" ht="15.75" customHeight="1" x14ac:dyDescent="0.35">
      <c r="A728" s="21"/>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row>
    <row r="729" spans="1:26" ht="15.75" customHeight="1" x14ac:dyDescent="0.35">
      <c r="A729" s="21"/>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row>
    <row r="730" spans="1:26" ht="15.75" customHeight="1" x14ac:dyDescent="0.35">
      <c r="A730" s="21"/>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row>
    <row r="731" spans="1:26" ht="15.75" customHeight="1" x14ac:dyDescent="0.35">
      <c r="A731" s="21"/>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row>
    <row r="732" spans="1:26" ht="15.75" customHeight="1" x14ac:dyDescent="0.35">
      <c r="A732" s="21"/>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row>
    <row r="733" spans="1:26" ht="15.75" customHeight="1" x14ac:dyDescent="0.35">
      <c r="A733" s="21"/>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row>
    <row r="734" spans="1:26" ht="15.75" customHeight="1" x14ac:dyDescent="0.35">
      <c r="A734" s="21"/>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row>
    <row r="735" spans="1:26" ht="15.75" customHeight="1" x14ac:dyDescent="0.35">
      <c r="A735" s="21"/>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row>
    <row r="736" spans="1:26" ht="15.75" customHeight="1" x14ac:dyDescent="0.35">
      <c r="A736" s="21"/>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row>
    <row r="737" spans="1:26" ht="15.75" customHeight="1" x14ac:dyDescent="0.35">
      <c r="A737" s="21"/>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row>
    <row r="738" spans="1:26" ht="15.75" customHeight="1" x14ac:dyDescent="0.35">
      <c r="A738" s="21"/>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row>
    <row r="739" spans="1:26" ht="15.75" customHeight="1" x14ac:dyDescent="0.35">
      <c r="A739" s="21"/>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row>
    <row r="740" spans="1:26" ht="15.75" customHeight="1" x14ac:dyDescent="0.35">
      <c r="A740" s="21"/>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row>
    <row r="741" spans="1:26" ht="15.75" customHeight="1" x14ac:dyDescent="0.35">
      <c r="A741" s="21"/>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row>
    <row r="742" spans="1:26" ht="15.75" customHeight="1" x14ac:dyDescent="0.35">
      <c r="A742" s="21"/>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row>
    <row r="743" spans="1:26" ht="15.75" customHeight="1" x14ac:dyDescent="0.35">
      <c r="A743" s="21"/>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row>
    <row r="744" spans="1:26" ht="15.75" customHeight="1" x14ac:dyDescent="0.35">
      <c r="A744" s="21"/>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row>
    <row r="745" spans="1:26" ht="15.75" customHeight="1" x14ac:dyDescent="0.35">
      <c r="A745" s="21"/>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row>
    <row r="746" spans="1:26" ht="15.75" customHeight="1" x14ac:dyDescent="0.35">
      <c r="A746" s="21"/>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row>
    <row r="747" spans="1:26" ht="15.75" customHeight="1" x14ac:dyDescent="0.35">
      <c r="A747" s="21"/>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row>
    <row r="748" spans="1:26" ht="15.75" customHeight="1" x14ac:dyDescent="0.35">
      <c r="A748" s="21"/>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row>
    <row r="749" spans="1:26" ht="15.75" customHeight="1" x14ac:dyDescent="0.35">
      <c r="A749" s="21"/>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row>
    <row r="750" spans="1:26" ht="15.75" customHeight="1" x14ac:dyDescent="0.35">
      <c r="A750" s="21"/>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row>
    <row r="751" spans="1:26" ht="15.75" customHeight="1" x14ac:dyDescent="0.35">
      <c r="A751" s="21"/>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row>
    <row r="752" spans="1:26" ht="15.75" customHeight="1" x14ac:dyDescent="0.35">
      <c r="A752" s="21"/>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row>
    <row r="753" spans="1:26" ht="15.75" customHeight="1" x14ac:dyDescent="0.35">
      <c r="A753" s="21"/>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row>
    <row r="754" spans="1:26" ht="15.75" customHeight="1" x14ac:dyDescent="0.35">
      <c r="A754" s="21"/>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row>
    <row r="755" spans="1:26" ht="15.75" customHeight="1" x14ac:dyDescent="0.35">
      <c r="A755" s="21"/>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row>
    <row r="756" spans="1:26" ht="15.75" customHeight="1" x14ac:dyDescent="0.35">
      <c r="A756" s="21"/>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row>
    <row r="757" spans="1:26" ht="15.75" customHeight="1" x14ac:dyDescent="0.35">
      <c r="A757" s="21"/>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row>
    <row r="758" spans="1:26" ht="15.75" customHeight="1" x14ac:dyDescent="0.35">
      <c r="A758" s="21"/>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row>
    <row r="759" spans="1:26" ht="15.75" customHeight="1" x14ac:dyDescent="0.35">
      <c r="A759" s="21"/>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row>
    <row r="760" spans="1:26" ht="15.75" customHeight="1" x14ac:dyDescent="0.35">
      <c r="A760" s="21"/>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row>
    <row r="761" spans="1:26" ht="15.75" customHeight="1" x14ac:dyDescent="0.35">
      <c r="A761" s="21"/>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row>
    <row r="762" spans="1:26" ht="15.75" customHeight="1" x14ac:dyDescent="0.35">
      <c r="A762" s="21"/>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row>
    <row r="763" spans="1:26" ht="15.75" customHeight="1" x14ac:dyDescent="0.35">
      <c r="A763" s="21"/>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row>
    <row r="764" spans="1:26" ht="15.75" customHeight="1" x14ac:dyDescent="0.35">
      <c r="A764" s="21"/>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row>
    <row r="765" spans="1:26" ht="15.75" customHeight="1" x14ac:dyDescent="0.35">
      <c r="A765" s="21"/>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row>
    <row r="766" spans="1:26" ht="15.75" customHeight="1" x14ac:dyDescent="0.35">
      <c r="A766" s="21"/>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row>
    <row r="767" spans="1:26" ht="15.75" customHeight="1" x14ac:dyDescent="0.35">
      <c r="A767" s="21"/>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row>
    <row r="768" spans="1:26" ht="15.75" customHeight="1" x14ac:dyDescent="0.35">
      <c r="A768" s="21"/>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row>
    <row r="769" spans="1:26" ht="15.75" customHeight="1" x14ac:dyDescent="0.35">
      <c r="A769" s="21"/>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row>
    <row r="770" spans="1:26" ht="15.75" customHeight="1" x14ac:dyDescent="0.35">
      <c r="A770" s="21"/>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row>
    <row r="771" spans="1:26" ht="15.75" customHeight="1" x14ac:dyDescent="0.35">
      <c r="A771" s="21"/>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row>
    <row r="772" spans="1:26" ht="15.75" customHeight="1" x14ac:dyDescent="0.35">
      <c r="A772" s="21"/>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row>
    <row r="773" spans="1:26" ht="15.75" customHeight="1" x14ac:dyDescent="0.35">
      <c r="A773" s="21"/>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row>
    <row r="774" spans="1:26" ht="15.75" customHeight="1" x14ac:dyDescent="0.35">
      <c r="A774" s="21"/>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row>
    <row r="775" spans="1:26" ht="15.75" customHeight="1" x14ac:dyDescent="0.35">
      <c r="A775" s="21"/>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row>
    <row r="776" spans="1:26" ht="15.75" customHeight="1" x14ac:dyDescent="0.35">
      <c r="A776" s="21"/>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row>
    <row r="777" spans="1:26" ht="15.75" customHeight="1" x14ac:dyDescent="0.35">
      <c r="A777" s="21"/>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row>
    <row r="778" spans="1:26" ht="15.75" customHeight="1" x14ac:dyDescent="0.35">
      <c r="A778" s="21"/>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row>
    <row r="779" spans="1:26" ht="15.75" customHeight="1" x14ac:dyDescent="0.35">
      <c r="A779" s="21"/>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row>
    <row r="780" spans="1:26" ht="15.75" customHeight="1" x14ac:dyDescent="0.35">
      <c r="A780" s="21"/>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row>
    <row r="781" spans="1:26" ht="15.75" customHeight="1" x14ac:dyDescent="0.35">
      <c r="A781" s="21"/>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row>
    <row r="782" spans="1:26" ht="15.75" customHeight="1" x14ac:dyDescent="0.35">
      <c r="A782" s="21"/>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row>
    <row r="783" spans="1:26" ht="15.75" customHeight="1" x14ac:dyDescent="0.35">
      <c r="A783" s="21"/>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row>
    <row r="784" spans="1:26" ht="15.75" customHeight="1" x14ac:dyDescent="0.35">
      <c r="A784" s="21"/>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row>
    <row r="785" spans="1:26" ht="15.75" customHeight="1" x14ac:dyDescent="0.35">
      <c r="A785" s="21"/>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row>
    <row r="786" spans="1:26" ht="15.75" customHeight="1" x14ac:dyDescent="0.35">
      <c r="A786" s="21"/>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row>
    <row r="787" spans="1:26" ht="15.75" customHeight="1" x14ac:dyDescent="0.35">
      <c r="A787" s="21"/>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row>
    <row r="788" spans="1:26" ht="15.75" customHeight="1" x14ac:dyDescent="0.35">
      <c r="A788" s="21"/>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row>
    <row r="789" spans="1:26" ht="15.75" customHeight="1" x14ac:dyDescent="0.35">
      <c r="A789" s="21"/>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row>
    <row r="790" spans="1:26" ht="15.75" customHeight="1" x14ac:dyDescent="0.35">
      <c r="A790" s="21"/>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row>
    <row r="791" spans="1:26" ht="15.75" customHeight="1" x14ac:dyDescent="0.35">
      <c r="A791" s="21"/>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row>
    <row r="792" spans="1:26" ht="15.75" customHeight="1" x14ac:dyDescent="0.35">
      <c r="A792" s="21"/>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row>
    <row r="793" spans="1:26" ht="15.75" customHeight="1" x14ac:dyDescent="0.35">
      <c r="A793" s="21"/>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row>
    <row r="794" spans="1:26" ht="15.75" customHeight="1" x14ac:dyDescent="0.35">
      <c r="A794" s="21"/>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row>
    <row r="795" spans="1:26" ht="15.75" customHeight="1" x14ac:dyDescent="0.35">
      <c r="A795" s="21"/>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row>
    <row r="796" spans="1:26" ht="15.75" customHeight="1" x14ac:dyDescent="0.35">
      <c r="A796" s="21"/>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row>
    <row r="797" spans="1:26" ht="15.75" customHeight="1" x14ac:dyDescent="0.35">
      <c r="A797" s="21"/>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row>
    <row r="798" spans="1:26" ht="15.75" customHeight="1" x14ac:dyDescent="0.35">
      <c r="A798" s="21"/>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row>
    <row r="799" spans="1:26" ht="15.75" customHeight="1" x14ac:dyDescent="0.35">
      <c r="A799" s="21"/>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row>
    <row r="800" spans="1:26" ht="15.75" customHeight="1" x14ac:dyDescent="0.35">
      <c r="A800" s="21"/>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row>
    <row r="801" spans="1:26" ht="15.75" customHeight="1" x14ac:dyDescent="0.35">
      <c r="A801" s="21"/>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row>
    <row r="802" spans="1:26" ht="15.75" customHeight="1" x14ac:dyDescent="0.35">
      <c r="A802" s="21"/>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row>
    <row r="803" spans="1:26" ht="15.75" customHeight="1" x14ac:dyDescent="0.35">
      <c r="A803" s="21"/>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row>
    <row r="804" spans="1:26" ht="15.75" customHeight="1" x14ac:dyDescent="0.35">
      <c r="A804" s="21"/>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row>
    <row r="805" spans="1:26" ht="15.75" customHeight="1" x14ac:dyDescent="0.35">
      <c r="A805" s="21"/>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row>
    <row r="806" spans="1:26" ht="15.75" customHeight="1" x14ac:dyDescent="0.35">
      <c r="A806" s="21"/>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row>
    <row r="807" spans="1:26" ht="15.75" customHeight="1" x14ac:dyDescent="0.35">
      <c r="A807" s="21"/>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row>
    <row r="808" spans="1:26" ht="15.75" customHeight="1" x14ac:dyDescent="0.35">
      <c r="A808" s="21"/>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row>
    <row r="809" spans="1:26" ht="15.75" customHeight="1" x14ac:dyDescent="0.35">
      <c r="A809" s="21"/>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row>
    <row r="810" spans="1:26" ht="15.75" customHeight="1" x14ac:dyDescent="0.35">
      <c r="A810" s="21"/>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row>
    <row r="811" spans="1:26" ht="15.75" customHeight="1" x14ac:dyDescent="0.35">
      <c r="A811" s="21"/>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row>
    <row r="812" spans="1:26" ht="15.75" customHeight="1" x14ac:dyDescent="0.35">
      <c r="A812" s="21"/>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row>
    <row r="813" spans="1:26" ht="15.75" customHeight="1" x14ac:dyDescent="0.35">
      <c r="A813" s="21"/>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row>
    <row r="814" spans="1:26" ht="15.75" customHeight="1" x14ac:dyDescent="0.35">
      <c r="A814" s="21"/>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row>
    <row r="815" spans="1:26" ht="15.75" customHeight="1" x14ac:dyDescent="0.35">
      <c r="A815" s="21"/>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row>
    <row r="816" spans="1:26" ht="15.75" customHeight="1" x14ac:dyDescent="0.35">
      <c r="A816" s="21"/>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row>
    <row r="817" spans="1:26" ht="15.75" customHeight="1" x14ac:dyDescent="0.35">
      <c r="A817" s="21"/>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row>
    <row r="818" spans="1:26" ht="15.75" customHeight="1" x14ac:dyDescent="0.35">
      <c r="A818" s="21"/>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row>
    <row r="819" spans="1:26" ht="15.75" customHeight="1" x14ac:dyDescent="0.35">
      <c r="A819" s="21"/>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row>
    <row r="820" spans="1:26" ht="15.75" customHeight="1" x14ac:dyDescent="0.35">
      <c r="A820" s="21"/>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row>
    <row r="821" spans="1:26" ht="15.75" customHeight="1" x14ac:dyDescent="0.35">
      <c r="A821" s="21"/>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row>
    <row r="822" spans="1:26" ht="15.75" customHeight="1" x14ac:dyDescent="0.35">
      <c r="A822" s="21"/>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row>
    <row r="823" spans="1:26" ht="15.75" customHeight="1" x14ac:dyDescent="0.35">
      <c r="A823" s="21"/>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row>
    <row r="824" spans="1:26" ht="15.75" customHeight="1" x14ac:dyDescent="0.35">
      <c r="A824" s="21"/>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row>
    <row r="825" spans="1:26" ht="15.75" customHeight="1" x14ac:dyDescent="0.35">
      <c r="A825" s="21"/>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row>
    <row r="826" spans="1:26" ht="15.75" customHeight="1" x14ac:dyDescent="0.35">
      <c r="A826" s="21"/>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row>
    <row r="827" spans="1:26" ht="15.75" customHeight="1" x14ac:dyDescent="0.35">
      <c r="A827" s="21"/>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row>
    <row r="828" spans="1:26" ht="15.75" customHeight="1" x14ac:dyDescent="0.35">
      <c r="A828" s="21"/>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row>
    <row r="829" spans="1:26" ht="15.75" customHeight="1" x14ac:dyDescent="0.35">
      <c r="A829" s="21"/>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row>
    <row r="830" spans="1:26" ht="15.75" customHeight="1" x14ac:dyDescent="0.35">
      <c r="A830" s="21"/>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row>
    <row r="831" spans="1:26" ht="15.75" customHeight="1" x14ac:dyDescent="0.35">
      <c r="A831" s="21"/>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row>
    <row r="832" spans="1:26" ht="15.75" customHeight="1" x14ac:dyDescent="0.35">
      <c r="A832" s="21"/>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row>
    <row r="833" spans="1:26" ht="15.75" customHeight="1" x14ac:dyDescent="0.35">
      <c r="A833" s="21"/>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row>
    <row r="834" spans="1:26" ht="15.75" customHeight="1" x14ac:dyDescent="0.35">
      <c r="A834" s="21"/>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row>
    <row r="835" spans="1:26" ht="15.75" customHeight="1" x14ac:dyDescent="0.35">
      <c r="A835" s="21"/>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row>
    <row r="836" spans="1:26" ht="15.75" customHeight="1" x14ac:dyDescent="0.35">
      <c r="A836" s="21"/>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row>
    <row r="837" spans="1:26" ht="15.75" customHeight="1" x14ac:dyDescent="0.35">
      <c r="A837" s="21"/>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row>
    <row r="838" spans="1:26" ht="15.75" customHeight="1" x14ac:dyDescent="0.35">
      <c r="A838" s="21"/>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row>
    <row r="839" spans="1:26" ht="15.75" customHeight="1" x14ac:dyDescent="0.35">
      <c r="A839" s="21"/>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row>
    <row r="840" spans="1:26" ht="15.75" customHeight="1" x14ac:dyDescent="0.35">
      <c r="A840" s="21"/>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row>
    <row r="841" spans="1:26" ht="15.75" customHeight="1" x14ac:dyDescent="0.35">
      <c r="A841" s="21"/>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row>
    <row r="842" spans="1:26" ht="15.75" customHeight="1" x14ac:dyDescent="0.35">
      <c r="A842" s="21"/>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row>
    <row r="843" spans="1:26" ht="15.75" customHeight="1" x14ac:dyDescent="0.35">
      <c r="A843" s="21"/>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row>
    <row r="844" spans="1:26" ht="15.75" customHeight="1" x14ac:dyDescent="0.35">
      <c r="A844" s="21"/>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row>
    <row r="845" spans="1:26" ht="15.75" customHeight="1" x14ac:dyDescent="0.35">
      <c r="A845" s="21"/>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row>
    <row r="846" spans="1:26" ht="15.75" customHeight="1" x14ac:dyDescent="0.35">
      <c r="A846" s="21"/>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row>
    <row r="847" spans="1:26" ht="15.75" customHeight="1" x14ac:dyDescent="0.35">
      <c r="A847" s="21"/>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row>
    <row r="848" spans="1:26" ht="15.75" customHeight="1" x14ac:dyDescent="0.35">
      <c r="A848" s="21"/>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row>
    <row r="849" spans="1:26" ht="15.75" customHeight="1" x14ac:dyDescent="0.35">
      <c r="A849" s="21"/>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row>
    <row r="850" spans="1:26" ht="15.75" customHeight="1" x14ac:dyDescent="0.35">
      <c r="A850" s="21"/>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row>
    <row r="851" spans="1:26" ht="15.75" customHeight="1" x14ac:dyDescent="0.35">
      <c r="A851" s="21"/>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row>
    <row r="852" spans="1:26" ht="15.75" customHeight="1" x14ac:dyDescent="0.35">
      <c r="A852" s="21"/>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row>
    <row r="853" spans="1:26" ht="15.75" customHeight="1" x14ac:dyDescent="0.35">
      <c r="A853" s="21"/>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row>
    <row r="854" spans="1:26" ht="15.75" customHeight="1" x14ac:dyDescent="0.35">
      <c r="A854" s="21"/>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row>
    <row r="855" spans="1:26" ht="15.75" customHeight="1" x14ac:dyDescent="0.35">
      <c r="A855" s="21"/>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row>
    <row r="856" spans="1:26" ht="15.75" customHeight="1" x14ac:dyDescent="0.35">
      <c r="A856" s="21"/>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row>
    <row r="857" spans="1:26" ht="15.75" customHeight="1" x14ac:dyDescent="0.35">
      <c r="A857" s="21"/>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row>
    <row r="858" spans="1:26" ht="15.75" customHeight="1" x14ac:dyDescent="0.35">
      <c r="A858" s="21"/>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row>
    <row r="859" spans="1:26" ht="15.75" customHeight="1" x14ac:dyDescent="0.35">
      <c r="A859" s="21"/>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row>
    <row r="860" spans="1:26" ht="15.75" customHeight="1" x14ac:dyDescent="0.35">
      <c r="A860" s="21"/>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row>
    <row r="861" spans="1:26" ht="15.75" customHeight="1" x14ac:dyDescent="0.35">
      <c r="A861" s="21"/>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row>
    <row r="862" spans="1:26" ht="15.75" customHeight="1" x14ac:dyDescent="0.35">
      <c r="A862" s="21"/>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row>
    <row r="863" spans="1:26" ht="15.75" customHeight="1" x14ac:dyDescent="0.35">
      <c r="A863" s="21"/>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row>
    <row r="864" spans="1:26" ht="15.75" customHeight="1" x14ac:dyDescent="0.35">
      <c r="A864" s="21"/>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row>
    <row r="865" spans="1:26" ht="15.75" customHeight="1" x14ac:dyDescent="0.35">
      <c r="A865" s="21"/>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row>
    <row r="866" spans="1:26" ht="15.75" customHeight="1" x14ac:dyDescent="0.35">
      <c r="A866" s="21"/>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row>
    <row r="867" spans="1:26" ht="15.75" customHeight="1" x14ac:dyDescent="0.35">
      <c r="A867" s="21"/>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row>
    <row r="868" spans="1:26" ht="15.75" customHeight="1" x14ac:dyDescent="0.35">
      <c r="A868" s="21"/>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row>
    <row r="869" spans="1:26" ht="15.75" customHeight="1" x14ac:dyDescent="0.35">
      <c r="A869" s="21"/>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row>
    <row r="870" spans="1:26" ht="15.75" customHeight="1" x14ac:dyDescent="0.35">
      <c r="A870" s="21"/>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row>
    <row r="871" spans="1:26" ht="15.75" customHeight="1" x14ac:dyDescent="0.35">
      <c r="A871" s="21"/>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row>
    <row r="872" spans="1:26" ht="15.75" customHeight="1" x14ac:dyDescent="0.35">
      <c r="A872" s="21"/>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row>
    <row r="873" spans="1:26" ht="15.75" customHeight="1" x14ac:dyDescent="0.35">
      <c r="A873" s="21"/>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row>
    <row r="874" spans="1:26" ht="15.75" customHeight="1" x14ac:dyDescent="0.35">
      <c r="A874" s="21"/>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row>
    <row r="875" spans="1:26" ht="15.75" customHeight="1" x14ac:dyDescent="0.35">
      <c r="A875" s="21"/>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row>
    <row r="876" spans="1:26" ht="15.75" customHeight="1" x14ac:dyDescent="0.35">
      <c r="A876" s="21"/>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row>
    <row r="877" spans="1:26" ht="15.75" customHeight="1" x14ac:dyDescent="0.35">
      <c r="A877" s="21"/>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row>
    <row r="878" spans="1:26" ht="15.75" customHeight="1" x14ac:dyDescent="0.35">
      <c r="A878" s="21"/>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row>
    <row r="879" spans="1:26" ht="15.75" customHeight="1" x14ac:dyDescent="0.35">
      <c r="A879" s="21"/>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row>
    <row r="880" spans="1:26" ht="15.75" customHeight="1" x14ac:dyDescent="0.35">
      <c r="A880" s="21"/>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row>
    <row r="881" spans="1:26" ht="15.75" customHeight="1" x14ac:dyDescent="0.35">
      <c r="A881" s="21"/>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row>
    <row r="882" spans="1:26" ht="15.75" customHeight="1" x14ac:dyDescent="0.35">
      <c r="A882" s="21"/>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row>
    <row r="883" spans="1:26" ht="15.75" customHeight="1" x14ac:dyDescent="0.35">
      <c r="A883" s="21"/>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row>
    <row r="884" spans="1:26" ht="15.75" customHeight="1" x14ac:dyDescent="0.35">
      <c r="A884" s="21"/>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row>
    <row r="885" spans="1:26" ht="15.75" customHeight="1" x14ac:dyDescent="0.35">
      <c r="A885" s="21"/>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row>
    <row r="886" spans="1:26" ht="15.75" customHeight="1" x14ac:dyDescent="0.35">
      <c r="A886" s="21"/>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row>
    <row r="887" spans="1:26" ht="15.75" customHeight="1" x14ac:dyDescent="0.35">
      <c r="A887" s="21"/>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row>
    <row r="888" spans="1:26" ht="15.75" customHeight="1" x14ac:dyDescent="0.35">
      <c r="A888" s="21"/>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row>
    <row r="889" spans="1:26" ht="15.75" customHeight="1" x14ac:dyDescent="0.35">
      <c r="A889" s="21"/>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row>
    <row r="890" spans="1:26" ht="15.75" customHeight="1" x14ac:dyDescent="0.35">
      <c r="A890" s="21"/>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row>
    <row r="891" spans="1:26" ht="15.75" customHeight="1" x14ac:dyDescent="0.35">
      <c r="A891" s="21"/>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row>
    <row r="892" spans="1:26" ht="15.75" customHeight="1" x14ac:dyDescent="0.35">
      <c r="A892" s="21"/>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row>
    <row r="893" spans="1:26" ht="15.75" customHeight="1" x14ac:dyDescent="0.35">
      <c r="A893" s="21"/>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row>
    <row r="894" spans="1:26" ht="15.75" customHeight="1" x14ac:dyDescent="0.35">
      <c r="A894" s="21"/>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row>
    <row r="895" spans="1:26" ht="15.75" customHeight="1" x14ac:dyDescent="0.35">
      <c r="A895" s="21"/>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row>
    <row r="896" spans="1:26" ht="15.75" customHeight="1" x14ac:dyDescent="0.35">
      <c r="A896" s="21"/>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row>
    <row r="897" spans="1:26" ht="15.75" customHeight="1" x14ac:dyDescent="0.35">
      <c r="A897" s="21"/>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row>
    <row r="898" spans="1:26" ht="15.75" customHeight="1" x14ac:dyDescent="0.35">
      <c r="A898" s="21"/>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row>
    <row r="899" spans="1:26" ht="15.75" customHeight="1" x14ac:dyDescent="0.35">
      <c r="A899" s="21"/>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row>
    <row r="900" spans="1:26" ht="15.75" customHeight="1" x14ac:dyDescent="0.35">
      <c r="A900" s="21"/>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row>
    <row r="901" spans="1:26" ht="15.75" customHeight="1" x14ac:dyDescent="0.35">
      <c r="A901" s="21"/>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row>
    <row r="902" spans="1:26" ht="15.75" customHeight="1" x14ac:dyDescent="0.35">
      <c r="A902" s="21"/>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row>
    <row r="903" spans="1:26" ht="15.75" customHeight="1" x14ac:dyDescent="0.35">
      <c r="A903" s="21"/>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row>
    <row r="904" spans="1:26" ht="15.75" customHeight="1" x14ac:dyDescent="0.35">
      <c r="A904" s="21"/>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row>
    <row r="905" spans="1:26" ht="15.75" customHeight="1" x14ac:dyDescent="0.35">
      <c r="A905" s="21"/>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row>
    <row r="906" spans="1:26" ht="15.75" customHeight="1" x14ac:dyDescent="0.35">
      <c r="A906" s="21"/>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row>
    <row r="907" spans="1:26" ht="15.75" customHeight="1" x14ac:dyDescent="0.35">
      <c r="A907" s="21"/>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row>
    <row r="908" spans="1:26" ht="15.75" customHeight="1" x14ac:dyDescent="0.35">
      <c r="A908" s="21"/>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row>
    <row r="909" spans="1:26" ht="15.75" customHeight="1" x14ac:dyDescent="0.35">
      <c r="A909" s="21"/>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row>
    <row r="910" spans="1:26" ht="15.75" customHeight="1" x14ac:dyDescent="0.35">
      <c r="A910" s="21"/>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row>
    <row r="911" spans="1:26" ht="15.75" customHeight="1" x14ac:dyDescent="0.35">
      <c r="A911" s="21"/>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row>
    <row r="912" spans="1:26" ht="15.75" customHeight="1" x14ac:dyDescent="0.35">
      <c r="A912" s="21"/>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row>
    <row r="913" spans="1:26" ht="15.75" customHeight="1" x14ac:dyDescent="0.35">
      <c r="A913" s="21"/>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row>
    <row r="914" spans="1:26" ht="15.75" customHeight="1" x14ac:dyDescent="0.35">
      <c r="A914" s="21"/>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row>
    <row r="915" spans="1:26" ht="15.75" customHeight="1" x14ac:dyDescent="0.35">
      <c r="A915" s="21"/>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row>
    <row r="916" spans="1:26" ht="15.75" customHeight="1" x14ac:dyDescent="0.35">
      <c r="A916" s="21"/>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row>
    <row r="917" spans="1:26" ht="15.75" customHeight="1" x14ac:dyDescent="0.35">
      <c r="A917" s="21"/>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row>
    <row r="918" spans="1:26" ht="15.75" customHeight="1" x14ac:dyDescent="0.35">
      <c r="A918" s="21"/>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row>
    <row r="919" spans="1:26" ht="15.75" customHeight="1" x14ac:dyDescent="0.35">
      <c r="A919" s="21"/>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row>
    <row r="920" spans="1:26" ht="15.75" customHeight="1" x14ac:dyDescent="0.35">
      <c r="A920" s="21"/>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row>
    <row r="921" spans="1:26" ht="15.75" customHeight="1" x14ac:dyDescent="0.35">
      <c r="A921" s="21"/>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row>
    <row r="922" spans="1:26" ht="15.75" customHeight="1" x14ac:dyDescent="0.35">
      <c r="A922" s="21"/>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row>
    <row r="923" spans="1:26" ht="15.75" customHeight="1" x14ac:dyDescent="0.35">
      <c r="A923" s="21"/>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row>
    <row r="924" spans="1:26" ht="15.75" customHeight="1" x14ac:dyDescent="0.35">
      <c r="A924" s="21"/>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row>
    <row r="925" spans="1:26" ht="15.75" customHeight="1" x14ac:dyDescent="0.35">
      <c r="A925" s="21"/>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row>
    <row r="926" spans="1:26" ht="15.75" customHeight="1" x14ac:dyDescent="0.35">
      <c r="A926" s="21"/>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row>
    <row r="927" spans="1:26" ht="15.75" customHeight="1" x14ac:dyDescent="0.35">
      <c r="A927" s="21"/>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row>
    <row r="928" spans="1:26" ht="15.75" customHeight="1" x14ac:dyDescent="0.35">
      <c r="A928" s="21"/>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row>
    <row r="929" spans="1:26" ht="15.75" customHeight="1" x14ac:dyDescent="0.35">
      <c r="A929" s="21"/>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row>
    <row r="930" spans="1:26" ht="15.75" customHeight="1" x14ac:dyDescent="0.35">
      <c r="A930" s="21"/>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row>
    <row r="931" spans="1:26" ht="15.75" customHeight="1" x14ac:dyDescent="0.35">
      <c r="A931" s="21"/>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row>
    <row r="932" spans="1:26" ht="15.75" customHeight="1" x14ac:dyDescent="0.35">
      <c r="A932" s="21"/>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row>
    <row r="933" spans="1:26" ht="15.75" customHeight="1" x14ac:dyDescent="0.35">
      <c r="A933" s="21"/>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row>
    <row r="934" spans="1:26" ht="15.75" customHeight="1" x14ac:dyDescent="0.35">
      <c r="A934" s="21"/>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row>
    <row r="935" spans="1:26" ht="15.75" customHeight="1" x14ac:dyDescent="0.35">
      <c r="A935" s="21"/>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row>
    <row r="936" spans="1:26" ht="15.75" customHeight="1" x14ac:dyDescent="0.35">
      <c r="A936" s="21"/>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row>
    <row r="937" spans="1:26" ht="15.75" customHeight="1" x14ac:dyDescent="0.35">
      <c r="A937" s="21"/>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row>
    <row r="938" spans="1:26" ht="15.75" customHeight="1" x14ac:dyDescent="0.35">
      <c r="A938" s="21"/>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row>
    <row r="939" spans="1:26" ht="15.75" customHeight="1" x14ac:dyDescent="0.35">
      <c r="A939" s="21"/>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row>
    <row r="940" spans="1:26" ht="15.75" customHeight="1" x14ac:dyDescent="0.35">
      <c r="A940" s="21"/>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row>
    <row r="941" spans="1:26" ht="15.75" customHeight="1" x14ac:dyDescent="0.35">
      <c r="A941" s="21"/>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row>
    <row r="942" spans="1:26" ht="15.75" customHeight="1" x14ac:dyDescent="0.35">
      <c r="A942" s="21"/>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row>
    <row r="943" spans="1:26" ht="15.75" customHeight="1" x14ac:dyDescent="0.35">
      <c r="A943" s="21"/>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row>
    <row r="944" spans="1:26" ht="15.75" customHeight="1" x14ac:dyDescent="0.35">
      <c r="A944" s="21"/>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row>
    <row r="945" spans="1:26" ht="15.75" customHeight="1" x14ac:dyDescent="0.35">
      <c r="A945" s="21"/>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row>
    <row r="946" spans="1:26" ht="15.75" customHeight="1" x14ac:dyDescent="0.35">
      <c r="A946" s="21"/>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row>
    <row r="947" spans="1:26" ht="15.75" customHeight="1" x14ac:dyDescent="0.35">
      <c r="A947" s="21"/>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row>
    <row r="948" spans="1:26" ht="15.75" customHeight="1" x14ac:dyDescent="0.35">
      <c r="A948" s="21"/>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row>
    <row r="949" spans="1:26" ht="15.75" customHeight="1" x14ac:dyDescent="0.35">
      <c r="A949" s="21"/>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row>
    <row r="950" spans="1:26" ht="15.75" customHeight="1" x14ac:dyDescent="0.35">
      <c r="A950" s="21"/>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row>
    <row r="951" spans="1:26" ht="15.75" customHeight="1" x14ac:dyDescent="0.35">
      <c r="A951" s="21"/>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row>
    <row r="952" spans="1:26" ht="15.75" customHeight="1" x14ac:dyDescent="0.35">
      <c r="A952" s="21"/>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row>
    <row r="953" spans="1:26" ht="15.75" customHeight="1" x14ac:dyDescent="0.35">
      <c r="A953" s="21"/>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row>
    <row r="954" spans="1:26" ht="15.75" customHeight="1" x14ac:dyDescent="0.35">
      <c r="A954" s="21"/>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row>
    <row r="955" spans="1:26" ht="15.75" customHeight="1" x14ac:dyDescent="0.35">
      <c r="A955" s="21"/>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row>
    <row r="956" spans="1:26" ht="15.75" customHeight="1" x14ac:dyDescent="0.35">
      <c r="A956" s="21"/>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row>
    <row r="957" spans="1:26" ht="15.75" customHeight="1" x14ac:dyDescent="0.35">
      <c r="A957" s="21"/>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row>
    <row r="958" spans="1:26" ht="15.75" customHeight="1" x14ac:dyDescent="0.35">
      <c r="A958" s="21"/>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row>
    <row r="959" spans="1:26" ht="15.75" customHeight="1" x14ac:dyDescent="0.35">
      <c r="A959" s="21"/>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row>
    <row r="960" spans="1:26" ht="15.75" customHeight="1" x14ac:dyDescent="0.35">
      <c r="A960" s="21"/>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row>
    <row r="961" spans="1:26" ht="15.75" customHeight="1" x14ac:dyDescent="0.35">
      <c r="A961" s="21"/>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row>
    <row r="962" spans="1:26" ht="15.75" customHeight="1" x14ac:dyDescent="0.35">
      <c r="A962" s="21"/>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row>
    <row r="963" spans="1:26" ht="15.75" customHeight="1" x14ac:dyDescent="0.35">
      <c r="A963" s="21"/>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row>
    <row r="964" spans="1:26" ht="15.75" customHeight="1" x14ac:dyDescent="0.35">
      <c r="A964" s="21"/>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row>
    <row r="965" spans="1:26" ht="15.75" customHeight="1" x14ac:dyDescent="0.35">
      <c r="A965" s="21"/>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row>
    <row r="966" spans="1:26" ht="15.75" customHeight="1" x14ac:dyDescent="0.35">
      <c r="A966" s="21"/>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row>
    <row r="967" spans="1:26" ht="15.75" customHeight="1" x14ac:dyDescent="0.35">
      <c r="A967" s="21"/>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row>
    <row r="968" spans="1:26" ht="15.75" customHeight="1" x14ac:dyDescent="0.35">
      <c r="A968" s="21"/>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row>
    <row r="969" spans="1:26" ht="15.75" customHeight="1" x14ac:dyDescent="0.35">
      <c r="A969" s="21"/>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row>
    <row r="970" spans="1:26" ht="15.75" customHeight="1" x14ac:dyDescent="0.35">
      <c r="A970" s="21"/>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row>
    <row r="971" spans="1:26" ht="15.75" customHeight="1" x14ac:dyDescent="0.35">
      <c r="A971" s="21"/>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row>
    <row r="972" spans="1:26" ht="15.75" customHeight="1" x14ac:dyDescent="0.35">
      <c r="A972" s="21"/>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row>
    <row r="973" spans="1:26" ht="15.75" customHeight="1" x14ac:dyDescent="0.35">
      <c r="A973" s="21"/>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row>
    <row r="974" spans="1:26" ht="15.75" customHeight="1" x14ac:dyDescent="0.35">
      <c r="A974" s="21"/>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row>
    <row r="975" spans="1:26" ht="15.75" customHeight="1" x14ac:dyDescent="0.35">
      <c r="A975" s="21"/>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row>
    <row r="976" spans="1:26" ht="15.75" customHeight="1" x14ac:dyDescent="0.35">
      <c r="A976" s="21"/>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row>
    <row r="977" spans="1:26" ht="15.75" customHeight="1" x14ac:dyDescent="0.35">
      <c r="A977" s="21"/>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row>
    <row r="978" spans="1:26" ht="15.75" customHeight="1" x14ac:dyDescent="0.35">
      <c r="A978" s="21"/>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row>
    <row r="979" spans="1:26" ht="15.75" customHeight="1" x14ac:dyDescent="0.35">
      <c r="A979" s="21"/>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row>
    <row r="980" spans="1:26" ht="15.75" customHeight="1" x14ac:dyDescent="0.35">
      <c r="A980" s="21"/>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row>
    <row r="981" spans="1:26" ht="15.75" customHeight="1" x14ac:dyDescent="0.35">
      <c r="A981" s="21"/>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row>
    <row r="982" spans="1:26" ht="15.75" customHeight="1" x14ac:dyDescent="0.35">
      <c r="A982" s="21"/>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row>
    <row r="983" spans="1:26" ht="15.75" customHeight="1" x14ac:dyDescent="0.35">
      <c r="A983" s="21"/>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row>
    <row r="984" spans="1:26" ht="15.75" customHeight="1" x14ac:dyDescent="0.35">
      <c r="A984" s="21"/>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row>
    <row r="985" spans="1:26" ht="15.75" customHeight="1" x14ac:dyDescent="0.35">
      <c r="A985" s="21"/>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row>
    <row r="986" spans="1:26" ht="15.75" customHeight="1" x14ac:dyDescent="0.35">
      <c r="A986" s="21"/>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row>
    <row r="987" spans="1:26" ht="15.75" customHeight="1" x14ac:dyDescent="0.35">
      <c r="A987" s="21"/>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row>
    <row r="988" spans="1:26" ht="15.75" customHeight="1" x14ac:dyDescent="0.35">
      <c r="A988" s="21"/>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row>
    <row r="989" spans="1:26" ht="15.75" customHeight="1" x14ac:dyDescent="0.35">
      <c r="A989" s="21"/>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row>
    <row r="990" spans="1:26" ht="15.75" customHeight="1" x14ac:dyDescent="0.35">
      <c r="A990" s="21"/>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row>
    <row r="991" spans="1:26" ht="15.75" customHeight="1" x14ac:dyDescent="0.35">
      <c r="A991" s="21"/>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row>
    <row r="992" spans="1:26" ht="15.75" customHeight="1" x14ac:dyDescent="0.35">
      <c r="A992" s="21"/>
      <c r="B992" s="21"/>
      <c r="C992" s="21"/>
      <c r="D992" s="21"/>
      <c r="E992" s="21"/>
      <c r="F992" s="21"/>
      <c r="G992" s="21"/>
      <c r="H992" s="21"/>
      <c r="I992" s="21"/>
      <c r="J992" s="21"/>
      <c r="K992" s="21"/>
      <c r="L992" s="21"/>
      <c r="M992" s="21"/>
      <c r="N992" s="21"/>
      <c r="O992" s="21"/>
      <c r="P992" s="21"/>
      <c r="Q992" s="21"/>
      <c r="R992" s="21"/>
      <c r="S992" s="21"/>
      <c r="T992" s="21"/>
      <c r="U992" s="21"/>
      <c r="V992" s="21"/>
      <c r="W992" s="21"/>
      <c r="X992" s="21"/>
      <c r="Y992" s="21"/>
      <c r="Z992" s="21"/>
    </row>
    <row r="993" spans="1:26" ht="15.75" customHeight="1" x14ac:dyDescent="0.35">
      <c r="A993" s="21"/>
      <c r="B993" s="21"/>
      <c r="C993" s="21"/>
      <c r="D993" s="21"/>
      <c r="E993" s="21"/>
      <c r="F993" s="21"/>
      <c r="G993" s="21"/>
      <c r="H993" s="21"/>
      <c r="I993" s="21"/>
      <c r="J993" s="21"/>
      <c r="K993" s="21"/>
      <c r="L993" s="21"/>
      <c r="M993" s="21"/>
      <c r="N993" s="21"/>
      <c r="O993" s="21"/>
      <c r="P993" s="21"/>
      <c r="Q993" s="21"/>
      <c r="R993" s="21"/>
      <c r="S993" s="21"/>
      <c r="T993" s="21"/>
      <c r="U993" s="21"/>
      <c r="V993" s="21"/>
      <c r="W993" s="21"/>
      <c r="X993" s="21"/>
      <c r="Y993" s="21"/>
      <c r="Z993" s="21"/>
    </row>
    <row r="994" spans="1:26" ht="15.75" customHeight="1" x14ac:dyDescent="0.35">
      <c r="A994" s="21"/>
      <c r="B994" s="21"/>
      <c r="C994" s="21"/>
      <c r="D994" s="21"/>
      <c r="E994" s="21"/>
      <c r="F994" s="21"/>
      <c r="G994" s="21"/>
      <c r="H994" s="21"/>
      <c r="I994" s="21"/>
      <c r="J994" s="21"/>
      <c r="K994" s="21"/>
      <c r="L994" s="21"/>
      <c r="M994" s="21"/>
      <c r="N994" s="21"/>
      <c r="O994" s="21"/>
      <c r="P994" s="21"/>
      <c r="Q994" s="21"/>
      <c r="R994" s="21"/>
      <c r="S994" s="21"/>
      <c r="T994" s="21"/>
      <c r="U994" s="21"/>
      <c r="V994" s="21"/>
      <c r="W994" s="21"/>
      <c r="X994" s="21"/>
      <c r="Y994" s="21"/>
      <c r="Z994" s="21"/>
    </row>
    <row r="995" spans="1:26" ht="15.75" customHeight="1" x14ac:dyDescent="0.35">
      <c r="A995" s="21"/>
      <c r="B995" s="21"/>
      <c r="C995" s="21"/>
      <c r="D995" s="21"/>
      <c r="E995" s="21"/>
      <c r="F995" s="21"/>
      <c r="G995" s="21"/>
      <c r="H995" s="21"/>
      <c r="I995" s="21"/>
      <c r="J995" s="21"/>
      <c r="K995" s="21"/>
      <c r="L995" s="21"/>
      <c r="M995" s="21"/>
      <c r="N995" s="21"/>
      <c r="O995" s="21"/>
      <c r="P995" s="21"/>
      <c r="Q995" s="21"/>
      <c r="R995" s="21"/>
      <c r="S995" s="21"/>
      <c r="T995" s="21"/>
      <c r="U995" s="21"/>
      <c r="V995" s="21"/>
      <c r="W995" s="21"/>
      <c r="X995" s="21"/>
      <c r="Y995" s="21"/>
      <c r="Z995" s="21"/>
    </row>
    <row r="996" spans="1:26" ht="15.75" customHeight="1" x14ac:dyDescent="0.35">
      <c r="A996" s="21"/>
      <c r="B996" s="21"/>
      <c r="C996" s="21"/>
      <c r="D996" s="21"/>
      <c r="E996" s="21"/>
      <c r="F996" s="21"/>
      <c r="G996" s="21"/>
      <c r="H996" s="21"/>
      <c r="I996" s="21"/>
      <c r="J996" s="21"/>
      <c r="K996" s="21"/>
      <c r="L996" s="21"/>
      <c r="M996" s="21"/>
      <c r="N996" s="21"/>
      <c r="O996" s="21"/>
      <c r="P996" s="21"/>
      <c r="Q996" s="21"/>
      <c r="R996" s="21"/>
      <c r="S996" s="21"/>
      <c r="T996" s="21"/>
      <c r="U996" s="21"/>
      <c r="V996" s="21"/>
      <c r="W996" s="21"/>
      <c r="X996" s="21"/>
      <c r="Y996" s="21"/>
      <c r="Z996" s="21"/>
    </row>
    <row r="997" spans="1:26" ht="15.75" customHeight="1" x14ac:dyDescent="0.35">
      <c r="A997" s="21"/>
      <c r="B997" s="21"/>
      <c r="C997" s="21"/>
      <c r="D997" s="21"/>
      <c r="E997" s="21"/>
      <c r="F997" s="21"/>
      <c r="G997" s="21"/>
      <c r="H997" s="21"/>
      <c r="I997" s="21"/>
      <c r="J997" s="21"/>
      <c r="K997" s="21"/>
      <c r="L997" s="21"/>
      <c r="M997" s="21"/>
      <c r="N997" s="21"/>
      <c r="O997" s="21"/>
      <c r="P997" s="21"/>
      <c r="Q997" s="21"/>
      <c r="R997" s="21"/>
      <c r="S997" s="21"/>
      <c r="T997" s="21"/>
      <c r="U997" s="21"/>
      <c r="V997" s="21"/>
      <c r="W997" s="21"/>
      <c r="X997" s="21"/>
      <c r="Y997" s="21"/>
      <c r="Z997" s="21"/>
    </row>
    <row r="998" spans="1:26" ht="15.75" customHeight="1" x14ac:dyDescent="0.35">
      <c r="A998" s="21"/>
      <c r="B998" s="21"/>
      <c r="C998" s="21"/>
      <c r="D998" s="21"/>
      <c r="E998" s="21"/>
      <c r="F998" s="21"/>
      <c r="G998" s="21"/>
      <c r="H998" s="21"/>
      <c r="I998" s="21"/>
      <c r="J998" s="21"/>
      <c r="K998" s="21"/>
      <c r="L998" s="21"/>
      <c r="M998" s="21"/>
      <c r="N998" s="21"/>
      <c r="O998" s="21"/>
      <c r="P998" s="21"/>
      <c r="Q998" s="21"/>
      <c r="R998" s="21"/>
      <c r="S998" s="21"/>
      <c r="T998" s="21"/>
      <c r="U998" s="21"/>
      <c r="V998" s="21"/>
      <c r="W998" s="21"/>
      <c r="X998" s="21"/>
      <c r="Y998" s="21"/>
      <c r="Z998" s="21"/>
    </row>
    <row r="999" spans="1:26" ht="15.75" customHeight="1" x14ac:dyDescent="0.35">
      <c r="A999" s="21"/>
      <c r="B999" s="21"/>
      <c r="C999" s="21"/>
      <c r="D999" s="21"/>
      <c r="E999" s="21"/>
      <c r="F999" s="21"/>
      <c r="G999" s="21"/>
      <c r="H999" s="21"/>
      <c r="I999" s="21"/>
      <c r="J999" s="21"/>
      <c r="K999" s="21"/>
      <c r="L999" s="21"/>
      <c r="M999" s="21"/>
      <c r="N999" s="21"/>
      <c r="O999" s="21"/>
      <c r="P999" s="21"/>
      <c r="Q999" s="21"/>
      <c r="R999" s="21"/>
      <c r="S999" s="21"/>
      <c r="T999" s="21"/>
      <c r="U999" s="21"/>
      <c r="V999" s="21"/>
      <c r="W999" s="21"/>
      <c r="X999" s="21"/>
      <c r="Y999" s="21"/>
      <c r="Z999" s="21"/>
    </row>
    <row r="1000" spans="1:26" ht="15.75" customHeight="1" x14ac:dyDescent="0.35">
      <c r="A1000" s="21"/>
      <c r="B1000" s="21"/>
      <c r="C1000" s="21"/>
      <c r="D1000" s="21"/>
      <c r="E1000" s="21"/>
      <c r="F1000" s="21"/>
      <c r="G1000" s="21"/>
      <c r="H1000" s="21"/>
      <c r="I1000" s="21"/>
      <c r="J1000" s="21"/>
      <c r="K1000" s="21"/>
      <c r="L1000" s="21"/>
      <c r="M1000" s="21"/>
      <c r="N1000" s="21"/>
      <c r="O1000" s="21"/>
      <c r="P1000" s="21"/>
      <c r="Q1000" s="21"/>
      <c r="R1000" s="21"/>
      <c r="S1000" s="21"/>
      <c r="T1000" s="21"/>
      <c r="U1000" s="21"/>
      <c r="V1000" s="21"/>
      <c r="W1000" s="21"/>
      <c r="X1000" s="21"/>
      <c r="Y1000" s="21"/>
      <c r="Z1000" s="21"/>
    </row>
  </sheetData>
  <mergeCells count="2">
    <mergeCell ref="B2:H2"/>
    <mergeCell ref="J2:K2"/>
  </mergeCell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1000"/>
  <sheetViews>
    <sheetView workbookViewId="0"/>
  </sheetViews>
  <sheetFormatPr defaultColWidth="11.1640625" defaultRowHeight="15" customHeight="1" x14ac:dyDescent="0.35"/>
  <cols>
    <col min="1" max="26" width="11.08203125" customWidth="1"/>
  </cols>
  <sheetData>
    <row r="1" spans="1:2" ht="15.75" customHeight="1" x14ac:dyDescent="0.35">
      <c r="A1" s="160" t="s">
        <v>140</v>
      </c>
      <c r="B1" s="161"/>
    </row>
    <row r="2" spans="1:2" ht="15.75" customHeight="1" x14ac:dyDescent="0.35">
      <c r="A2" s="122" t="s">
        <v>141</v>
      </c>
      <c r="B2" s="123" t="s">
        <v>142</v>
      </c>
    </row>
    <row r="3" spans="1:2" ht="15.75" customHeight="1" x14ac:dyDescent="0.35">
      <c r="A3" s="124">
        <v>0</v>
      </c>
      <c r="B3" s="125">
        <v>0</v>
      </c>
    </row>
    <row r="4" spans="1:2" ht="15.75" customHeight="1" x14ac:dyDescent="0.35">
      <c r="A4" s="124">
        <v>0.05</v>
      </c>
      <c r="B4" s="125">
        <f>'6) Fractional benefit'!$K$3+('6) Fractional benefit'!$K$4-'6) Fractional benefit'!$K$3)*(1/(1+EXP(-'6) Fractional benefit'!$K$5*(A4*100-'6) Fractional benefit'!$K$7)))^'6) Fractional benefit'!$K$6)</f>
        <v>1.098694263059318E-2</v>
      </c>
    </row>
    <row r="5" spans="1:2" ht="15.75" customHeight="1" x14ac:dyDescent="0.35">
      <c r="A5" s="124">
        <v>0.1</v>
      </c>
      <c r="B5" s="125">
        <f>'6) Fractional benefit'!$K$3+('6) Fractional benefit'!$K$4-'6) Fractional benefit'!$K$3)*(1/(1+EXP(-'6) Fractional benefit'!$K$5*(A5*100-'6) Fractional benefit'!$K$7)))^'6) Fractional benefit'!$K$6)</f>
        <v>1.7986209962091559E-2</v>
      </c>
    </row>
    <row r="6" spans="1:2" ht="15.75" customHeight="1" x14ac:dyDescent="0.35">
      <c r="A6" s="124">
        <v>0.15</v>
      </c>
      <c r="B6" s="125">
        <f>'6) Fractional benefit'!$K$3+('6) Fractional benefit'!$K$4-'6) Fractional benefit'!$K$3)*(1/(1+EXP(-'6) Fractional benefit'!$K$5*(A6*100-'6) Fractional benefit'!$K$7)))^'6) Fractional benefit'!$K$6)</f>
        <v>2.9312230751356319E-2</v>
      </c>
    </row>
    <row r="7" spans="1:2" ht="15.75" customHeight="1" x14ac:dyDescent="0.35">
      <c r="A7" s="124">
        <v>0.2</v>
      </c>
      <c r="B7" s="125">
        <f>'6) Fractional benefit'!$K$3+('6) Fractional benefit'!$K$4-'6) Fractional benefit'!$K$3)*(1/(1+EXP(-'6) Fractional benefit'!$K$5*(A7*100-'6) Fractional benefit'!$K$7)))^'6) Fractional benefit'!$K$6)</f>
        <v>4.7425873177566781E-2</v>
      </c>
    </row>
    <row r="8" spans="1:2" ht="15.75" customHeight="1" x14ac:dyDescent="0.35">
      <c r="A8" s="124">
        <v>0.25</v>
      </c>
      <c r="B8" s="125">
        <f>'6) Fractional benefit'!$K$3+('6) Fractional benefit'!$K$4-'6) Fractional benefit'!$K$3)*(1/(1+EXP(-'6) Fractional benefit'!$K$5*(A8*100-'6) Fractional benefit'!$K$7)))^'6) Fractional benefit'!$K$6)</f>
        <v>7.5858180021243546E-2</v>
      </c>
    </row>
    <row r="9" spans="1:2" ht="15.75" customHeight="1" x14ac:dyDescent="0.35">
      <c r="A9" s="124">
        <v>0.3</v>
      </c>
      <c r="B9" s="125">
        <f>'6) Fractional benefit'!$K$3+('6) Fractional benefit'!$K$4-'6) Fractional benefit'!$K$3)*(1/(1+EXP(-'6) Fractional benefit'!$K$5*(A9*100-'6) Fractional benefit'!$K$7)))^'6) Fractional benefit'!$K$6)</f>
        <v>0.11920292202211755</v>
      </c>
    </row>
    <row r="10" spans="1:2" ht="15.75" customHeight="1" x14ac:dyDescent="0.35">
      <c r="A10" s="124">
        <v>0.35</v>
      </c>
      <c r="B10" s="125">
        <f>'6) Fractional benefit'!$K$3+('6) Fractional benefit'!$K$4-'6) Fractional benefit'!$K$3)*(1/(1+EXP(-'6) Fractional benefit'!$K$5*(A10*100-'6) Fractional benefit'!$K$7)))^'6) Fractional benefit'!$K$6)</f>
        <v>0.18242552380635635</v>
      </c>
    </row>
    <row r="11" spans="1:2" ht="15.75" customHeight="1" x14ac:dyDescent="0.35">
      <c r="A11" s="124">
        <v>0.4</v>
      </c>
      <c r="B11" s="125">
        <f>'6) Fractional benefit'!$K$3+('6) Fractional benefit'!$K$4-'6) Fractional benefit'!$K$3)*(1/(1+EXP(-'6) Fractional benefit'!$K$5*(A11*100-'6) Fractional benefit'!$K$7)))^'6) Fractional benefit'!$K$6)</f>
        <v>0.2689414213699951</v>
      </c>
    </row>
    <row r="12" spans="1:2" ht="15.75" customHeight="1" x14ac:dyDescent="0.35">
      <c r="A12" s="124">
        <v>0.45</v>
      </c>
      <c r="B12" s="125">
        <f>'6) Fractional benefit'!$K$3+('6) Fractional benefit'!$K$4-'6) Fractional benefit'!$K$3)*(1/(1+EXP(-'6) Fractional benefit'!$K$5*(A12*100-'6) Fractional benefit'!$K$7)))^'6) Fractional benefit'!$K$6)</f>
        <v>0.37754066879814541</v>
      </c>
    </row>
    <row r="13" spans="1:2" ht="15.75" customHeight="1" x14ac:dyDescent="0.35">
      <c r="A13" s="124">
        <v>0.5</v>
      </c>
      <c r="B13" s="125">
        <f>'6) Fractional benefit'!$K$3+('6) Fractional benefit'!$K$4-'6) Fractional benefit'!$K$3)*(1/(1+EXP(-'6) Fractional benefit'!$K$5*(A13*100-'6) Fractional benefit'!$K$7)))^'6) Fractional benefit'!$K$6)</f>
        <v>0.5</v>
      </c>
    </row>
    <row r="14" spans="1:2" ht="15.75" customHeight="1" x14ac:dyDescent="0.35">
      <c r="A14" s="124">
        <v>0.55000000000000004</v>
      </c>
      <c r="B14" s="125">
        <f>'6) Fractional benefit'!$K$3+('6) Fractional benefit'!$K$4-'6) Fractional benefit'!$K$3)*(1/(1+EXP(-'6) Fractional benefit'!$K$5*(A14*100-'6) Fractional benefit'!$K$7)))^'6) Fractional benefit'!$K$6)</f>
        <v>0.6224593312018547</v>
      </c>
    </row>
    <row r="15" spans="1:2" ht="15.75" customHeight="1" x14ac:dyDescent="0.35">
      <c r="A15" s="124">
        <v>0.6</v>
      </c>
      <c r="B15" s="125">
        <f>'6) Fractional benefit'!$K$3+('6) Fractional benefit'!$K$4-'6) Fractional benefit'!$K$3)*(1/(1+EXP(-'6) Fractional benefit'!$K$5*(A15*100-'6) Fractional benefit'!$K$7)))^'6) Fractional benefit'!$K$6)</f>
        <v>0.7310585786300049</v>
      </c>
    </row>
    <row r="16" spans="1:2" ht="15.75" customHeight="1" x14ac:dyDescent="0.35">
      <c r="A16" s="124">
        <v>0.65</v>
      </c>
      <c r="B16" s="125">
        <f>'6) Fractional benefit'!$K$3+('6) Fractional benefit'!$K$4-'6) Fractional benefit'!$K$3)*(1/(1+EXP(-'6) Fractional benefit'!$K$5*(A16*100-'6) Fractional benefit'!$K$7)))^'6) Fractional benefit'!$K$6)</f>
        <v>0.81757447619364365</v>
      </c>
    </row>
    <row r="17" spans="1:2" ht="15.75" customHeight="1" x14ac:dyDescent="0.35">
      <c r="A17" s="124">
        <v>0.7</v>
      </c>
      <c r="B17" s="125">
        <f>'6) Fractional benefit'!$K$3+('6) Fractional benefit'!$K$4-'6) Fractional benefit'!$K$3)*(1/(1+EXP(-'6) Fractional benefit'!$K$5*(A17*100-'6) Fractional benefit'!$K$7)))^'6) Fractional benefit'!$K$6)</f>
        <v>0.88079707797788231</v>
      </c>
    </row>
    <row r="18" spans="1:2" ht="15.75" customHeight="1" x14ac:dyDescent="0.35">
      <c r="A18" s="124">
        <v>0.75</v>
      </c>
      <c r="B18" s="125">
        <f>'6) Fractional benefit'!$K$3+('6) Fractional benefit'!$K$4-'6) Fractional benefit'!$K$3)*(1/(1+EXP(-'6) Fractional benefit'!$K$5*(A18*100-'6) Fractional benefit'!$K$7)))^'6) Fractional benefit'!$K$6)</f>
        <v>0.92414181997875655</v>
      </c>
    </row>
    <row r="19" spans="1:2" ht="15.75" customHeight="1" x14ac:dyDescent="0.35">
      <c r="A19" s="124">
        <v>0.8</v>
      </c>
      <c r="B19" s="125">
        <f>'6) Fractional benefit'!$K$3+('6) Fractional benefit'!$K$4-'6) Fractional benefit'!$K$3)*(1/(1+EXP(-'6) Fractional benefit'!$K$5*(A19*100-'6) Fractional benefit'!$K$7)))^'6) Fractional benefit'!$K$6)</f>
        <v>0.95257412682243336</v>
      </c>
    </row>
    <row r="20" spans="1:2" ht="15.75" customHeight="1" x14ac:dyDescent="0.35">
      <c r="A20" s="124">
        <v>0.85</v>
      </c>
      <c r="B20" s="125">
        <f>'6) Fractional benefit'!$K$3+('6) Fractional benefit'!$K$4-'6) Fractional benefit'!$K$3)*(1/(1+EXP(-'6) Fractional benefit'!$K$5*(A20*100-'6) Fractional benefit'!$K$7)))^'6) Fractional benefit'!$K$6)</f>
        <v>0.97068776924864364</v>
      </c>
    </row>
    <row r="21" spans="1:2" ht="15.75" customHeight="1" x14ac:dyDescent="0.55000000000000004">
      <c r="A21" s="124">
        <v>0.9</v>
      </c>
      <c r="B21" s="125">
        <f>'6) Fractional benefit'!$K$3+('6) Fractional benefit'!$K$4-'6) Fractional benefit'!$K$3)*(1/(1+EXP(-'6) Fractional benefit'!$K$5*(A21*100-'6) Fractional benefit'!$K$7)))^'6) Fractional benefit'!$K$6)</f>
        <v>0.98201379003790845</v>
      </c>
    </row>
    <row r="22" spans="1:2" ht="15.75" customHeight="1" x14ac:dyDescent="0.55000000000000004">
      <c r="A22" s="124">
        <v>0.95</v>
      </c>
      <c r="B22" s="125">
        <f>'6) Fractional benefit'!$K$3+('6) Fractional benefit'!$K$4-'6) Fractional benefit'!$K$3)*(1/(1+EXP(-'6) Fractional benefit'!$K$5*(A22*100-'6) Fractional benefit'!$K$7)))^'6) Fractional benefit'!$K$6)</f>
        <v>0.98901305736940681</v>
      </c>
    </row>
    <row r="23" spans="1:2" ht="15.75" customHeight="1" x14ac:dyDescent="0.55000000000000004">
      <c r="A23" s="126">
        <v>1</v>
      </c>
      <c r="B23" s="127">
        <f>'6) Fractional benefit'!$K$3+('6) Fractional benefit'!$K$4-'6) Fractional benefit'!$K$3)*(1/(1+EXP(-'6) Fractional benefit'!$K$5*(A23*100-'6) Fractional benefit'!$K$7)))^'6) Fractional benefit'!$K$6)</f>
        <v>0.99330714907571527</v>
      </c>
    </row>
    <row r="24" spans="1:2" ht="15.75" customHeight="1" x14ac:dyDescent="0.35"/>
    <row r="25" spans="1:2" ht="15.75" customHeight="1" x14ac:dyDescent="0.35"/>
    <row r="26" spans="1:2" ht="15.75" customHeight="1" x14ac:dyDescent="0.35"/>
    <row r="27" spans="1:2" ht="15.75" customHeight="1" x14ac:dyDescent="0.35"/>
    <row r="28" spans="1:2" ht="15.75" customHeight="1" x14ac:dyDescent="0.35"/>
    <row r="29" spans="1:2" ht="15.75" customHeight="1" x14ac:dyDescent="0.35"/>
    <row r="30" spans="1:2" ht="15.75" customHeight="1" x14ac:dyDescent="0.35"/>
    <row r="31" spans="1:2" ht="15.75" customHeight="1" x14ac:dyDescent="0.35"/>
    <row r="32" spans="1:2" ht="15.75" customHeight="1" x14ac:dyDescent="0.35"/>
    <row r="33" ht="15.75" customHeight="1" x14ac:dyDescent="0.35"/>
    <row r="34" ht="15.75" customHeight="1" x14ac:dyDescent="0.35"/>
    <row r="35" ht="15.75" customHeight="1" x14ac:dyDescent="0.35"/>
    <row r="36" ht="15.75" customHeight="1" x14ac:dyDescent="0.35"/>
    <row r="37" ht="15.75" customHeight="1" x14ac:dyDescent="0.35"/>
    <row r="38" ht="15.75" customHeight="1" x14ac:dyDescent="0.35"/>
    <row r="39" ht="15.75" customHeight="1" x14ac:dyDescent="0.35"/>
    <row r="40" ht="15.75" customHeight="1" x14ac:dyDescent="0.35"/>
    <row r="41" ht="15.75" customHeight="1" x14ac:dyDescent="0.35"/>
    <row r="42" ht="15.75" customHeight="1" x14ac:dyDescent="0.35"/>
    <row r="43" ht="15.75" customHeight="1" x14ac:dyDescent="0.35"/>
    <row r="44" ht="15.75" customHeight="1" x14ac:dyDescent="0.35"/>
    <row r="45" ht="15.75" customHeight="1" x14ac:dyDescent="0.35"/>
    <row r="46" ht="15.75" customHeight="1" x14ac:dyDescent="0.35"/>
    <row r="47" ht="15.75" customHeight="1" x14ac:dyDescent="0.35"/>
    <row r="48" ht="15.75" customHeight="1" x14ac:dyDescent="0.35"/>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mergeCells count="1">
    <mergeCell ref="A1:B1"/>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8</vt:i4>
      </vt:variant>
    </vt:vector>
  </HeadingPairs>
  <TitlesOfParts>
    <vt:vector size="8" baseType="lpstr">
      <vt:lpstr>Input Data</vt:lpstr>
      <vt:lpstr>1) Total potential savings</vt:lpstr>
      <vt:lpstr>2) Target levels and savings</vt:lpstr>
      <vt:lpstr>3) Implementation costs</vt:lpstr>
      <vt:lpstr>4) Cost of CARDS project</vt:lpstr>
      <vt:lpstr>5) Salary calculations</vt:lpstr>
      <vt:lpstr>6) Fractional benefit</vt:lpstr>
      <vt:lpstr>frac benefit graph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Hana Heringová</dc:creator>
  <cp:lastModifiedBy>Martina Šišková</cp:lastModifiedBy>
  <dcterms:created xsi:type="dcterms:W3CDTF">2024-11-15T13:27:17Z</dcterms:created>
  <dcterms:modified xsi:type="dcterms:W3CDTF">2025-03-13T15:29:48Z</dcterms:modified>
</cp:coreProperties>
</file>